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14210" fullPrecision="0"/>
</workbook>
</file>

<file path=xl/calcChain.xml><?xml version="1.0" encoding="utf-8"?>
<calcChain xmlns="http://schemas.openxmlformats.org/spreadsheetml/2006/main">
  <c r="L69" i="1"/>
  <c r="K69"/>
  <c r="J69"/>
  <c r="K68"/>
  <c r="K67"/>
  <c r="L66"/>
  <c r="K66"/>
  <c r="J66"/>
  <c r="K65"/>
  <c r="L64"/>
  <c r="K64"/>
  <c r="J64"/>
  <c r="K63"/>
  <c r="K62"/>
  <c r="K61"/>
  <c r="K60"/>
  <c r="L59"/>
  <c r="K59"/>
  <c r="J59"/>
  <c r="K58"/>
  <c r="L57"/>
  <c r="K57"/>
  <c r="J57"/>
  <c r="K56"/>
  <c r="L55"/>
  <c r="K55"/>
  <c r="J55"/>
  <c r="K54"/>
  <c r="K53"/>
  <c r="L52"/>
  <c r="K52"/>
  <c r="J52"/>
  <c r="K51"/>
  <c r="K50"/>
  <c r="K49"/>
  <c r="L48"/>
  <c r="K48"/>
  <c r="J48"/>
  <c r="K47"/>
  <c r="K46"/>
  <c r="L45"/>
  <c r="K45"/>
  <c r="J45"/>
  <c r="K44"/>
  <c r="K43"/>
  <c r="L42"/>
  <c r="K42"/>
  <c r="J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36"/>
  <c r="K336"/>
  <c r="J336"/>
  <c r="L335"/>
  <c r="K335"/>
  <c r="J335"/>
  <c r="K334"/>
  <c r="K333"/>
  <c r="K332"/>
  <c r="K331"/>
  <c r="L330"/>
  <c r="K330"/>
  <c r="J330"/>
  <c r="K329"/>
  <c r="K328"/>
  <c r="K327"/>
  <c r="L326"/>
  <c r="K326"/>
  <c r="J326"/>
  <c r="K325"/>
  <c r="K324"/>
  <c r="K323"/>
  <c r="K322"/>
  <c r="K321"/>
  <c r="L320"/>
  <c r="K320"/>
  <c r="J320"/>
  <c r="K319"/>
  <c r="K318"/>
  <c r="K317"/>
  <c r="K316"/>
  <c r="K315"/>
  <c r="L314"/>
  <c r="K314"/>
  <c r="J314"/>
  <c r="K313"/>
  <c r="K312"/>
  <c r="K311"/>
  <c r="K310"/>
  <c r="K309"/>
  <c r="L308"/>
  <c r="K308"/>
  <c r="J308"/>
  <c r="K307"/>
  <c r="K306"/>
  <c r="K305"/>
  <c r="L304"/>
  <c r="K304"/>
  <c r="J304"/>
  <c r="K303"/>
  <c r="L302"/>
  <c r="K302"/>
  <c r="J302"/>
  <c r="K301"/>
  <c r="K300"/>
  <c r="K299"/>
  <c r="K298"/>
  <c r="K297"/>
  <c r="L296"/>
  <c r="K296"/>
  <c r="J296"/>
  <c r="K295"/>
  <c r="K294"/>
  <c r="K293"/>
  <c r="L292"/>
  <c r="K292"/>
  <c r="J292"/>
  <c r="K291"/>
  <c r="K290"/>
  <c r="K289"/>
  <c r="K288"/>
  <c r="K287"/>
  <c r="L286"/>
  <c r="K286"/>
  <c r="J286"/>
  <c r="K285"/>
  <c r="K284"/>
  <c r="K283"/>
  <c r="L282"/>
  <c r="K282"/>
  <c r="J282"/>
  <c r="K281"/>
  <c r="K280"/>
  <c r="K279"/>
  <c r="K278"/>
  <c r="L277"/>
  <c r="K277"/>
  <c r="J277"/>
  <c r="K276"/>
  <c r="K275"/>
  <c r="K274"/>
  <c r="L273"/>
  <c r="K273"/>
  <c r="J273"/>
  <c r="K272"/>
  <c r="K271"/>
  <c r="K270"/>
  <c r="L269"/>
  <c r="K269"/>
  <c r="J269"/>
  <c r="K268"/>
  <c r="K267"/>
  <c r="K266"/>
  <c r="L265"/>
  <c r="K265"/>
  <c r="J265"/>
  <c r="K264"/>
  <c r="K263"/>
  <c r="K262"/>
  <c r="L261"/>
  <c r="K261"/>
  <c r="J261"/>
  <c r="K260"/>
  <c r="K259"/>
  <c r="K258"/>
  <c r="L257"/>
  <c r="K257"/>
  <c r="J257"/>
  <c r="K256"/>
  <c r="K255"/>
  <c r="K254"/>
  <c r="L253"/>
  <c r="K253"/>
  <c r="J253"/>
  <c r="K252"/>
  <c r="K251"/>
  <c r="K250"/>
  <c r="L249"/>
  <c r="K249"/>
  <c r="J249"/>
  <c r="L248"/>
  <c r="K248"/>
  <c r="J248"/>
  <c r="K247"/>
  <c r="K246"/>
  <c r="K245"/>
  <c r="L244"/>
  <c r="K244"/>
  <c r="J244"/>
  <c r="L243"/>
  <c r="K243"/>
  <c r="J243"/>
  <c r="K242"/>
  <c r="K241"/>
  <c r="K240"/>
  <c r="L239"/>
  <c r="K239"/>
  <c r="J239"/>
  <c r="K238"/>
  <c r="K237"/>
  <c r="K236"/>
  <c r="L235"/>
  <c r="K235"/>
  <c r="J235"/>
  <c r="K234"/>
  <c r="K233"/>
  <c r="K232"/>
  <c r="K231"/>
  <c r="L230"/>
  <c r="K230"/>
  <c r="J230"/>
  <c r="K229"/>
  <c r="K228"/>
  <c r="K227"/>
  <c r="L226"/>
  <c r="K226"/>
  <c r="J226"/>
  <c r="K225"/>
  <c r="K224"/>
  <c r="K223"/>
  <c r="L222"/>
  <c r="K222"/>
  <c r="J222"/>
  <c r="K221"/>
  <c r="K220"/>
  <c r="K219"/>
  <c r="K218"/>
  <c r="L217"/>
  <c r="K217"/>
  <c r="J217"/>
  <c r="K216"/>
  <c r="K215"/>
  <c r="L214"/>
  <c r="K214"/>
  <c r="J214"/>
  <c r="K213"/>
  <c r="K212"/>
  <c r="K211"/>
  <c r="L210"/>
  <c r="K210"/>
  <c r="J210"/>
  <c r="K209"/>
  <c r="K208"/>
  <c r="K207"/>
  <c r="L206"/>
  <c r="K206"/>
  <c r="J206"/>
  <c r="K205"/>
  <c r="K204"/>
  <c r="K203"/>
  <c r="L202"/>
  <c r="K202"/>
  <c r="J202"/>
  <c r="K201"/>
  <c r="K200"/>
  <c r="K199"/>
  <c r="K198"/>
  <c r="K197"/>
  <c r="L196"/>
  <c r="K196"/>
  <c r="J196"/>
  <c r="K195"/>
  <c r="K194"/>
  <c r="K193"/>
  <c r="L192"/>
  <c r="K192"/>
  <c r="J192"/>
  <c r="K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L163"/>
  <c r="K163"/>
  <c r="J163"/>
  <c r="K162"/>
  <c r="K161"/>
  <c r="K160"/>
  <c r="L159"/>
  <c r="K159"/>
  <c r="J159"/>
  <c r="K158"/>
  <c r="K157"/>
  <c r="K156"/>
  <c r="L155"/>
  <c r="K155"/>
  <c r="J155"/>
  <c r="K154"/>
  <c r="K153"/>
  <c r="K152"/>
  <c r="K151"/>
  <c r="K150"/>
  <c r="L149"/>
  <c r="K149"/>
  <c r="J149"/>
  <c r="K148"/>
  <c r="K147"/>
  <c r="K146"/>
  <c r="L145"/>
  <c r="K145"/>
  <c r="J145"/>
  <c r="K144"/>
  <c r="K143"/>
  <c r="K142"/>
  <c r="L141"/>
  <c r="K141"/>
  <c r="J141"/>
  <c r="K140"/>
  <c r="K139"/>
  <c r="K138"/>
  <c r="K137"/>
  <c r="L136"/>
  <c r="K136"/>
  <c r="J136"/>
  <c r="K135"/>
  <c r="K134"/>
  <c r="L133"/>
  <c r="K133"/>
  <c r="J133"/>
  <c r="K132"/>
  <c r="K131"/>
  <c r="K130"/>
  <c r="L129"/>
  <c r="K129"/>
  <c r="J129"/>
  <c r="K128"/>
  <c r="K127"/>
  <c r="K126"/>
  <c r="K125"/>
  <c r="K124"/>
  <c r="L123"/>
  <c r="K123"/>
  <c r="J123"/>
  <c r="K122"/>
  <c r="K121"/>
  <c r="K120"/>
  <c r="L119"/>
  <c r="K119"/>
  <c r="J119"/>
  <c r="K118"/>
  <c r="K117"/>
  <c r="K116"/>
  <c r="L115"/>
  <c r="K115"/>
  <c r="J115"/>
  <c r="K114"/>
  <c r="K113"/>
  <c r="L112"/>
  <c r="K112"/>
  <c r="J112"/>
  <c r="K111"/>
  <c r="K110"/>
  <c r="K109"/>
  <c r="L108"/>
  <c r="K108"/>
  <c r="J108"/>
  <c r="K107"/>
  <c r="L106"/>
  <c r="K106"/>
  <c r="J106"/>
  <c r="K105"/>
  <c r="K104"/>
  <c r="K103"/>
  <c r="L102"/>
  <c r="K102"/>
  <c r="J102"/>
  <c r="K101"/>
  <c r="K100"/>
  <c r="K99"/>
  <c r="L98"/>
  <c r="K98"/>
  <c r="J98"/>
  <c r="K97"/>
  <c r="K96"/>
  <c r="K95"/>
  <c r="K94"/>
  <c r="L93"/>
  <c r="K93"/>
  <c r="J93"/>
  <c r="K92"/>
  <c r="K91"/>
  <c r="K90"/>
  <c r="L89"/>
  <c r="K89"/>
  <c r="J89"/>
  <c r="K88"/>
  <c r="K87"/>
  <c r="K86"/>
  <c r="L85"/>
  <c r="K85"/>
  <c r="J85"/>
  <c r="K84"/>
  <c r="K83"/>
  <c r="K82"/>
  <c r="K81"/>
  <c r="K80"/>
  <c r="L365"/>
  <c r="K365"/>
  <c r="K364"/>
  <c r="K363"/>
  <c r="K362"/>
  <c r="L369"/>
  <c r="K369"/>
  <c r="K368"/>
  <c r="K367"/>
  <c r="K366"/>
  <c r="J360"/>
  <c r="J361"/>
  <c r="J359"/>
  <c r="J357"/>
  <c r="J352"/>
  <c r="I339"/>
  <c r="H347"/>
  <c r="H339"/>
  <c r="I347"/>
  <c r="K351"/>
  <c r="K352"/>
  <c r="L352"/>
  <c r="K356"/>
  <c r="K357"/>
  <c r="L357"/>
  <c r="J347"/>
</calcChain>
</file>

<file path=xl/sharedStrings.xml><?xml version="1.0" encoding="utf-8"?>
<sst xmlns="http://schemas.openxmlformats.org/spreadsheetml/2006/main" count="2129" uniqueCount="634">
  <si>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</si>
  <si>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</si>
  <si>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</si>
  <si>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</si>
  <si>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</si>
  <si>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</si>
  <si>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</si>
  <si>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</si>
  <si>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</si>
  <si>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</si>
  <si>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</si>
  <si>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</si>
  <si>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</si>
  <si>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</si>
  <si>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</si>
  <si>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</si>
  <si>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</si>
  <si>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</si>
  <si>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</si>
  <si>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</si>
  <si>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</si>
  <si>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</si>
  <si>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</si>
  <si>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</si>
  <si>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</si>
  <si>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</si>
  <si>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</si>
  <si>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</si>
  <si>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</si>
  <si>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</si>
  <si>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</si>
  <si>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</si>
  <si>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</si>
  <si>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</si>
  <si>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</si>
  <si>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</si>
  <si>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</si>
  <si>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</si>
  <si>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</si>
  <si>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</si>
  <si>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</si>
  <si>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</si>
  <si>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</si>
  <si>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</si>
  <si>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</si>
  <si>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(расшифровка подписи)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</si>
  <si>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</si>
  <si>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</si>
  <si>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</si>
  <si>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</si>
  <si>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</si>
  <si>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</si>
  <si>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</si>
  <si>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</si>
  <si>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</si>
  <si>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</si>
  <si>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городского поселения</t>
  </si>
  <si>
    <t>01 октября 2018 г.</t>
  </si>
  <si>
    <t>02290350</t>
  </si>
  <si>
    <t>комитет финансов Администрации Валдайского муниципального района бюджет города</t>
  </si>
  <si>
    <t>892</t>
  </si>
  <si>
    <t>5302008661</t>
  </si>
  <si>
    <t>КВАРТАЛ</t>
  </si>
  <si>
    <t>01.10.2018</t>
  </si>
  <si>
    <t>3</t>
  </si>
  <si>
    <t>49608101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</si>
  <si>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</si>
  <si>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</si>
  <si>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</si>
  <si>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</si>
  <si>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</si>
  <si>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</si>
  <si>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</si>
  <si>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</si>
  <si>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</si>
  <si>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</si>
  <si>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</si>
  <si>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</si>
  <si>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</si>
  <si>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</si>
  <si>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</si>
  <si>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</si>
  <si>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</si>
  <si>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</si>
  <si>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</si>
  <si>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</si>
  <si>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</si>
  <si>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</si>
  <si>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</si>
  <si>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</si>
  <si>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</si>
  <si>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</si>
  <si>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</si>
  <si>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</si>
  <si>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</si>
  <si>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</si>
  <si>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Расходы на обеспечение функций Совета депутатов  Валдайского городского поселения</t>
  </si>
  <si>
    <t>i5_00001039290002110000</t>
  </si>
  <si>
    <t>9290002110</t>
  </si>
  <si>
    <t>Закупка товаров, работ и услуг для обеспечения государственных (муниципальных) нужд</t>
  </si>
  <si>
    <t>i6_00001039290002110200</t>
  </si>
  <si>
    <t>Иные закупки товаров, работ и услуг для обеспечения государственных (муниципальных) нужд</t>
  </si>
  <si>
    <t>i6_00001039290002110240</t>
  </si>
  <si>
    <t>240</t>
  </si>
  <si>
    <t>Прочая закупка товаров, работ и услуг</t>
  </si>
  <si>
    <t>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</si>
  <si>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</si>
  <si>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</si>
  <si>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</si>
  <si>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Межбюджетные трансферты, передаваемые бюджету муниципального района из бюджета городского поселения на осуществление части полномочий по решению вопросов местного значения, в соответствии с заключенными соглашениями</t>
  </si>
  <si>
    <t>i5_00001069170095210000</t>
  </si>
  <si>
    <t>9170095210</t>
  </si>
  <si>
    <t>Межбюджетные трансферты</t>
  </si>
  <si>
    <t>i6_00001069170095210500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</si>
  <si>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</si>
  <si>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</si>
  <si>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</si>
  <si>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</si>
  <si>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</si>
  <si>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Резервный фонд администрации Валдайского муниципального района</t>
  </si>
  <si>
    <t>i5_00001119390010010000</t>
  </si>
  <si>
    <t>9390010010</t>
  </si>
  <si>
    <t>Иные бюджетные ассигнования</t>
  </si>
  <si>
    <t>i6_00001119390010010800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</si>
  <si>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</si>
  <si>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</si>
  <si>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</si>
  <si>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</si>
  <si>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</si>
  <si>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</si>
  <si>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Реализация прочих мероприятий муниципальной программы Валдайского муниципального района "Обеспечение правопорядка и противодействие правонарушениям в Валдайском муниципальном районе на 2017-2019 годы"</t>
  </si>
  <si>
    <t>i5_00001130900113110000</t>
  </si>
  <si>
    <t>0900113110</t>
  </si>
  <si>
    <t>i6_00001130900113110200</t>
  </si>
  <si>
    <t>i6_00001130900113110240</t>
  </si>
  <si>
    <t>i5_00001130900331100000</t>
  </si>
  <si>
    <t>0900331100</t>
  </si>
  <si>
    <t>i6_00001130900331100200</t>
  </si>
  <si>
    <t>i6_00001130900331100240</t>
  </si>
  <si>
    <t>i5_00001139450010430000</t>
  </si>
  <si>
    <t>9450010430</t>
  </si>
  <si>
    <t>i6_00001139450010430800</t>
  </si>
  <si>
    <t>Исполнение судебных актов</t>
  </si>
  <si>
    <t>i6_00001139450010430830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</si>
  <si>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</si>
  <si>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</si>
  <si>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</si>
  <si>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</si>
  <si>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i6_00001139450010430850</t>
  </si>
  <si>
    <t>850</t>
  </si>
  <si>
    <t>Уплата иных платежей</t>
  </si>
  <si>
    <t>853</t>
  </si>
  <si>
    <t>Выплата возмещения за изымаемый земельный участок и жилое помещение, проведение судебной экспертизы</t>
  </si>
  <si>
    <t>i5_00001139450010480000</t>
  </si>
  <si>
    <t>9450010480</t>
  </si>
  <si>
    <t>i6_00001139450010480200</t>
  </si>
  <si>
    <t>i6_00001139450010480240</t>
  </si>
  <si>
    <t>i6_00001139450010480800</t>
  </si>
  <si>
    <t>i6_00001139450010480850</t>
  </si>
  <si>
    <t>Реализация  мероприятий по содержанию имущества муниципальной казны</t>
  </si>
  <si>
    <t>i5_00001139460010410000</t>
  </si>
  <si>
    <t>9460010410</t>
  </si>
  <si>
    <t>i6_00001139460010410200</t>
  </si>
  <si>
    <t>i6_00001139460010410240</t>
  </si>
  <si>
    <t>Оценка недвижимости, признание прав и регулирование отношений по государственной собственности</t>
  </si>
  <si>
    <t>i5_00001139460010420000</t>
  </si>
  <si>
    <t>9460010420</t>
  </si>
  <si>
    <t>i6_00001139460010420200</t>
  </si>
  <si>
    <t>i6_00001139460010420240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</si>
  <si>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</si>
  <si>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</si>
  <si>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</si>
  <si>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</si>
  <si>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</si>
  <si>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</si>
  <si>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Мероприятия по обеспечению первичных мер пожарной безопасности</t>
  </si>
  <si>
    <t>i5_00003101900140110000</t>
  </si>
  <si>
    <t>1900140110</t>
  </si>
  <si>
    <t>i6_00003101900140110200</t>
  </si>
  <si>
    <t>i6_00003101900140110240</t>
  </si>
  <si>
    <t>i5_00003101900340110000</t>
  </si>
  <si>
    <t>1900340110</t>
  </si>
  <si>
    <t>i6_00003101900340110200</t>
  </si>
  <si>
    <t>i6_00003101900340110240</t>
  </si>
  <si>
    <t>i6_00003101900340110800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</si>
  <si>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</si>
  <si>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i6_00003101900340110810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</si>
  <si>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</si>
  <si>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</si>
  <si>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</si>
  <si>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</si>
  <si>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</si>
  <si>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</si>
  <si>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Мероприятия по строительству и развитию системы оповещения в г. Валдай Новгородской области</t>
  </si>
  <si>
    <t>i5_00003140900112400000</t>
  </si>
  <si>
    <t>0900112400</t>
  </si>
  <si>
    <t>Капитальные вложения в объекты государственной (муниципальной) собственности</t>
  </si>
  <si>
    <t>i6_00003140900112400400</t>
  </si>
  <si>
    <t>400</t>
  </si>
  <si>
    <t>Бюджетные инвестиции</t>
  </si>
  <si>
    <t>i6_00003140900112400410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</si>
  <si>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</si>
  <si>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</si>
  <si>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</si>
  <si>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по строительству системы видеонаблюдения в г.Валдай Новгородской области</t>
  </si>
  <si>
    <t>i5_00003140900112500000</t>
  </si>
  <si>
    <t>0900112500</t>
  </si>
  <si>
    <t>i6_00003140900112500400</t>
  </si>
  <si>
    <t>i6_00003140900112500410</t>
  </si>
  <si>
    <t>Мероприятия по обслуживанию системы видеонаблюдения в г.Валдай Новгородской области</t>
  </si>
  <si>
    <t>i5_00003140900112600000</t>
  </si>
  <si>
    <t>0900112600</t>
  </si>
  <si>
    <t>i6_00003140900112600200</t>
  </si>
  <si>
    <t>i6_00003140900112600240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</si>
  <si>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</si>
  <si>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</si>
  <si>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</si>
  <si>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</si>
  <si>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</si>
  <si>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</si>
  <si>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Содержание автомобильных дорог, тротуаров, автобусных остановок в зимний и летний периоды на  территории Валдайского городского поселения  в нормативном состоянии</t>
  </si>
  <si>
    <t>i5_00004092910121110000</t>
  </si>
  <si>
    <t>2910121110</t>
  </si>
  <si>
    <t>i6_00004092910121110200</t>
  </si>
  <si>
    <t>i6_00004092910121110240</t>
  </si>
  <si>
    <t>Ремонт автомобильных дорог и тротуаров общего пользования местного значения</t>
  </si>
  <si>
    <t>i5_00004092910121120000</t>
  </si>
  <si>
    <t>2910121120</t>
  </si>
  <si>
    <t>i6_00004092910121120200</t>
  </si>
  <si>
    <t>i6_00004092910121120240</t>
  </si>
  <si>
    <t>Разработка проектно-сметной документации на строительство или капитальный ремонт, или реконструкцию автомобильных дорог общего пользования местного значения</t>
  </si>
  <si>
    <t>i5_00004092910121125000</t>
  </si>
  <si>
    <t>2910121125</t>
  </si>
  <si>
    <t>i6_00004092910121125400</t>
  </si>
  <si>
    <t>i6_00004092910121125410</t>
  </si>
  <si>
    <t>Строительство автомобильных дорог общего пользования местного значения</t>
  </si>
  <si>
    <t>i5_00004092910121130000</t>
  </si>
  <si>
    <t>2910121130</t>
  </si>
  <si>
    <t>i6_00004092910121130400</t>
  </si>
  <si>
    <t>i6_00004092910121130410</t>
  </si>
  <si>
    <t>Паспортизация  автомобильных дорог общего пользования местного значения</t>
  </si>
  <si>
    <t>i5_00004092910121140000</t>
  </si>
  <si>
    <t>2910121140</t>
  </si>
  <si>
    <t>i6_00004092910121140200</t>
  </si>
  <si>
    <t>i6_00004092910121140240</t>
  </si>
  <si>
    <t>Прочие расходы на вновь образуемые земельные участки для размещения автомобильных дорог общего пользования мест-ного значения</t>
  </si>
  <si>
    <t>i5_00004092910121160000</t>
  </si>
  <si>
    <t>2910121160</t>
  </si>
  <si>
    <t>i6_00004092910121160200</t>
  </si>
  <si>
    <t>i6_00004092910121160240</t>
  </si>
  <si>
    <t>Ремонт автомобильных дорог и тротуаров общего пользования местного значения за счет средств областного бюджета (Субсидия бюджетам городских и сельских поселений на формирование муниципальных дорожных фондов)</t>
  </si>
  <si>
    <t>i5_00004092910171525000</t>
  </si>
  <si>
    <t>2910171525</t>
  </si>
  <si>
    <t>i6_00004092910171525200</t>
  </si>
  <si>
    <t>i6_00004092910171525240</t>
  </si>
  <si>
    <t>Ремонт автомобильных дорог общего пользования местного значения за счет средств областного бюджета (Субсидия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значения)</t>
  </si>
  <si>
    <t>i5_00004092910171541000</t>
  </si>
  <si>
    <t>2910171541</t>
  </si>
  <si>
    <t>i6_00004092910171541200</t>
  </si>
  <si>
    <t>i6_00004092910171541240</t>
  </si>
  <si>
    <t>Реализация прочих мероприятий муниципальной программы "Совершенствование и содержание дорожного хозяйства на территории Валдайского городского поселения на 2017-2020 годы"</t>
  </si>
  <si>
    <t>i5_00004092920299910000</t>
  </si>
  <si>
    <t>2920299910</t>
  </si>
  <si>
    <t>i6_00004092920299910200</t>
  </si>
  <si>
    <t>i6_00004092920299910240</t>
  </si>
  <si>
    <t>Другие вопросы в области национальной экономики</t>
  </si>
  <si>
    <t>i3_00004120000000000000</t>
  </si>
  <si>
    <t>0412</t>
  </si>
  <si>
    <t>Расходы на мероприятия по землеустройству и землепользованию</t>
  </si>
  <si>
    <t>i5_00004129450010070000</t>
  </si>
  <si>
    <t>9450010070</t>
  </si>
  <si>
    <t>i6_00004129450010070200</t>
  </si>
  <si>
    <t>i6_00004129450010070240</t>
  </si>
  <si>
    <t>Расходы на проведения работ по утверждению генеральных планов поселения, правил землепользования и застройки, утверждение подготовленной на основе генеральных планов документации по планировке территории</t>
  </si>
  <si>
    <t>i5_00004129450010080000</t>
  </si>
  <si>
    <t>9450010080</t>
  </si>
  <si>
    <t>i6_00004129450010080200</t>
  </si>
  <si>
    <t>i6_00004129450010080240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</si>
  <si>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</si>
  <si>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</si>
  <si>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</si>
  <si>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</si>
  <si>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</si>
  <si>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</si>
  <si>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Приобретение жилья для граждан, проживающих в аварийных многоквартирных домах</t>
  </si>
  <si>
    <t>i5_00005012400111100000</t>
  </si>
  <si>
    <t>2400111100</t>
  </si>
  <si>
    <t>i6_00005012400111100400</t>
  </si>
  <si>
    <t>i6_00005012400111100410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</si>
  <si>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</si>
  <si>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</si>
  <si>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Приобретение в муниципальную собственность жилых помещений</t>
  </si>
  <si>
    <t>i5_00005019450010470000</t>
  </si>
  <si>
    <t>9450010470</t>
  </si>
  <si>
    <t>i6_00005019450010470400</t>
  </si>
  <si>
    <t>i6_00005019450010470410</t>
  </si>
  <si>
    <t>Расходы (взносы)  на капитальный ремонт общего имущества муниципального жилого фонда в многоквартирных домах, расположенных на территории Валдайского городского поселения</t>
  </si>
  <si>
    <t>i5_00005019450081010000</t>
  </si>
  <si>
    <t>9450081010</t>
  </si>
  <si>
    <t>i6_00005019450081010200</t>
  </si>
  <si>
    <t>i6_00005019450081010240</t>
  </si>
  <si>
    <t>Капитальный ремонт жилых помещений и текущий ремонт общего имущества в многоквартирных домах в части муниципальной собственности Валдайского городского поселения</t>
  </si>
  <si>
    <t>i5_00005019450081020000</t>
  </si>
  <si>
    <t>9450081020</t>
  </si>
  <si>
    <t>i6_00005019450081020200</t>
  </si>
  <si>
    <t>i6_00005019450081020240</t>
  </si>
  <si>
    <t>i6_00005019450081020800</t>
  </si>
  <si>
    <t>i6_00005019450081020810</t>
  </si>
  <si>
    <t>Коммунальное хозяйство</t>
  </si>
  <si>
    <t>i3_00005020000000000000</t>
  </si>
  <si>
    <t>0502</t>
  </si>
  <si>
    <t>Оформление технических планов сооружений на бесхозяйные сети</t>
  </si>
  <si>
    <t>i5_00005022500111110000</t>
  </si>
  <si>
    <t>2500111110</t>
  </si>
  <si>
    <t>i6_00005022500111110200</t>
  </si>
  <si>
    <t>i6_00005022500111110240</t>
  </si>
  <si>
    <t>Разработка проектно-сметной документации для строительства газопровода на территории Валдайского городского поселения</t>
  </si>
  <si>
    <t>i5_00005022600111110000</t>
  </si>
  <si>
    <t>2600111110</t>
  </si>
  <si>
    <t>i6_00005022600111110200</t>
  </si>
  <si>
    <t>i6_00005022600111110240</t>
  </si>
  <si>
    <t>Техническое обслуживание и очистка систем водоотведения</t>
  </si>
  <si>
    <t>i5_00005022700241110000</t>
  </si>
  <si>
    <t>2700241110</t>
  </si>
  <si>
    <t>i6_00005022700241110200</t>
  </si>
  <si>
    <t>i6_00005022700241110240</t>
  </si>
  <si>
    <t>Благоустройство</t>
  </si>
  <si>
    <t>i3_00005030000000000000</t>
  </si>
  <si>
    <t>0503</t>
  </si>
  <si>
    <t>Благоустройство дворовых территорий многоквартирных домов Валдайского городского поселения</t>
  </si>
  <si>
    <t>i5_000050310001L0110000</t>
  </si>
  <si>
    <t>10001L0110</t>
  </si>
  <si>
    <t>i6_000050310001L0110800</t>
  </si>
  <si>
    <t>i6_000050310001L0110810</t>
  </si>
  <si>
    <t>Благоустройство дворовых территорий многоквартирных домов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</si>
  <si>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i5_000050310001R5550000</t>
  </si>
  <si>
    <t>10001R5550</t>
  </si>
  <si>
    <t>i6_000050310001R5550800</t>
  </si>
  <si>
    <t>i6_000050310001R5550810</t>
  </si>
  <si>
    <t>Благоустройство наиболее посещаемых территорий общего пользования Валдайского городского поселения</t>
  </si>
  <si>
    <t>i5_000050310002L0210000</t>
  </si>
  <si>
    <t>10002L0210</t>
  </si>
  <si>
    <t>i6_000050310002L0210200</t>
  </si>
  <si>
    <t>i6_000050310002L0210240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</si>
  <si>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</si>
  <si>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</si>
  <si>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 наиболее посещаемых территорий общего пользования (Субсидия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</si>
  <si>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i5_000050310002R5550000</t>
  </si>
  <si>
    <t>10002R5550</t>
  </si>
  <si>
    <t>i6_000050310002R5550200</t>
  </si>
  <si>
    <t>i6_000050310002R5550240</t>
  </si>
  <si>
    <t>Разработка и проверка проектной и/или сметной и/или проектно-сметной документации</t>
  </si>
  <si>
    <t>i5_00005031000460240000</t>
  </si>
  <si>
    <t>1000460240</t>
  </si>
  <si>
    <t>i6_00005031000460240200</t>
  </si>
  <si>
    <t>i6_00005031000460240240</t>
  </si>
  <si>
    <t>Содержание сетей уличного освещения, оплата потребленной электроэнергии, реализация мероприятий по энергосервису</t>
  </si>
  <si>
    <t>i5_00005032210160010000</t>
  </si>
  <si>
    <t>2210160010</t>
  </si>
  <si>
    <t>i6_00005032210160010200</t>
  </si>
  <si>
    <t>i6_00005032210160010240</t>
  </si>
  <si>
    <t>Разработка проектно-сметной документации и строительство (реконструкция)</t>
  </si>
  <si>
    <t>i5_00005032210160011000</t>
  </si>
  <si>
    <t>2210160011</t>
  </si>
  <si>
    <t>i6_00005032210160011400</t>
  </si>
  <si>
    <t>i6_00005032210160011410</t>
  </si>
  <si>
    <t>Содержание объектов озеленения</t>
  </si>
  <si>
    <t>i5_00005032220160030000</t>
  </si>
  <si>
    <t>2220160030</t>
  </si>
  <si>
    <t>i6_00005032220160030200</t>
  </si>
  <si>
    <t>i6_00005032220160030240</t>
  </si>
  <si>
    <t>Содержание муниципальных кладбищ</t>
  </si>
  <si>
    <t>i5_00005032230160040000</t>
  </si>
  <si>
    <t>2230160040</t>
  </si>
  <si>
    <t>i6_00005032230160040200</t>
  </si>
  <si>
    <t>i6_00005032230160040240</t>
  </si>
  <si>
    <t>Прочие мероприятия по благоустройству</t>
  </si>
  <si>
    <t>i5_00005032240160050000</t>
  </si>
  <si>
    <t>2240160050</t>
  </si>
  <si>
    <t>i6_00005032240160050200</t>
  </si>
  <si>
    <t>i6_00005032240160050240</t>
  </si>
  <si>
    <t>Планировка территории "Соловьевского парка" (отсыпка песком)</t>
  </si>
  <si>
    <t>i5_00005032250160060000</t>
  </si>
  <si>
    <t>2250160060</t>
  </si>
  <si>
    <t>i6_00005032250160060200</t>
  </si>
  <si>
    <t>i6_00005032250160060240</t>
  </si>
  <si>
    <t>Другие вопросы в области жилищно-коммунального хозяйства</t>
  </si>
  <si>
    <t>i3_00005050000000000000</t>
  </si>
  <si>
    <t>0505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</si>
  <si>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Заработная плата</t>
  </si>
  <si>
    <t>i5_00005059450010031000</t>
  </si>
  <si>
    <t>9450010031</t>
  </si>
  <si>
    <t>Предоставление субсидий бюджетным, автономным учреждениям и иным некоммерческим организациям</t>
  </si>
  <si>
    <t>i6_00005059450010031600</t>
  </si>
  <si>
    <t>600</t>
  </si>
  <si>
    <t>Субсидии автономным учреждениям</t>
  </si>
  <si>
    <t>i6_00005059450010031620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</si>
  <si>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</si>
  <si>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</si>
  <si>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на обеспечение деятельности учреждений, в полномочия которых входит решение вопросов в области жилищно-коммунального хозяйства, оказание услуг в установленной сфере деятельности - Начисления на выплаты по оплате труда</t>
  </si>
  <si>
    <t>i5_00005059450010032000</t>
  </si>
  <si>
    <t>9450010032</t>
  </si>
  <si>
    <t>i6_00005059450010032600</t>
  </si>
  <si>
    <t>i6_00005059450010032620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</si>
  <si>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</si>
  <si>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</si>
  <si>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</si>
  <si>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</si>
  <si>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</si>
  <si>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</si>
  <si>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i5_00007070900221500000</t>
  </si>
  <si>
    <t>0900221500</t>
  </si>
  <si>
    <t>i6_00007070900221500200</t>
  </si>
  <si>
    <t>i6_00007070900221500240</t>
  </si>
  <si>
    <t>Расходы на финансирование мероприятий в сфере образования</t>
  </si>
  <si>
    <t>i5_00007079470070110000</t>
  </si>
  <si>
    <t>9470070110</t>
  </si>
  <si>
    <t>i6_00007079470070110200</t>
  </si>
  <si>
    <t>i6_00007079470070110240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</si>
  <si>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</si>
  <si>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</si>
  <si>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</si>
  <si>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</si>
  <si>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</si>
  <si>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</si>
  <si>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i5_00008010210199910000</t>
  </si>
  <si>
    <t>0210199910</t>
  </si>
  <si>
    <t>i6_00008010210199910200</t>
  </si>
  <si>
    <t>i6_00008010210199910240</t>
  </si>
  <si>
    <t>Социальное обеспечение и иные выплаты населению</t>
  </si>
  <si>
    <t>i6_00008010210199910300</t>
  </si>
  <si>
    <t>300</t>
  </si>
  <si>
    <t>Иные выплаты населению</t>
  </si>
  <si>
    <t>360</t>
  </si>
  <si>
    <t>Расходы на финансирование мероприятий в сфере культуры</t>
  </si>
  <si>
    <t>i5_00008019480080110000</t>
  </si>
  <si>
    <t>9480080110</t>
  </si>
  <si>
    <t>i6_00008019480080110200</t>
  </si>
  <si>
    <t>i6_00008019480080110240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</si>
  <si>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</si>
  <si>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</si>
  <si>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</si>
  <si>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</si>
  <si>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</si>
  <si>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</si>
  <si>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Расходы на выплату пенсий за выслугу лет муниципальным служащим, а также лицам, замещающим муниципальные должности</t>
  </si>
  <si>
    <t>i5_00010019450010040000</t>
  </si>
  <si>
    <t>9450010040</t>
  </si>
  <si>
    <t>i6_00010019450010040300</t>
  </si>
  <si>
    <t>Публичные нормативные социальные выплаты гражданам</t>
  </si>
  <si>
    <t>i6_00010019450010040310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</si>
  <si>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</si>
  <si>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</si>
  <si>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</si>
  <si>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</si>
  <si>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</si>
  <si>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</si>
  <si>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</si>
  <si>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</si>
  <si>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</si>
  <si>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Обеспечение условий для развития на территории поселения физической  культуры и массового спорта, организация проведения официальных физкультурно - оздоровительных и спортивных мероприятий поселения</t>
  </si>
  <si>
    <t>i5_00011010400130110000</t>
  </si>
  <si>
    <t>0400130110</t>
  </si>
  <si>
    <t>i6_00011010400130110200</t>
  </si>
  <si>
    <t>i6_00011010400130110240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</si>
  <si>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</si>
  <si>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</si>
  <si>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</si>
  <si>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</si>
  <si>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</si>
  <si>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</si>
  <si>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Расходы на опубликование официальных документов в периодических изданиях</t>
  </si>
  <si>
    <t>i5_00012029450010060000</t>
  </si>
  <si>
    <t>9450010060</t>
  </si>
  <si>
    <t>i6_00012029450010060200</t>
  </si>
  <si>
    <t>i6_00012029450010060240</t>
  </si>
  <si>
    <t>Субсидии организациям, осуществляющим выпуск, распространение и тиражирование печатных средств массовой информации</t>
  </si>
  <si>
    <t>i5_00012029450081030000</t>
  </si>
  <si>
    <t>9450081030</t>
  </si>
  <si>
    <t>i6_00012029450081030800</t>
  </si>
  <si>
    <t>i6_00012029450081030810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</si>
  <si>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</si>
  <si>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</si>
  <si>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Другие вопросы в области средств массовой информации</t>
  </si>
  <si>
    <t>i3_00012040000000000000</t>
  </si>
  <si>
    <t>1204</t>
  </si>
  <si>
    <t>Расходы на содержание сайта городского поселения</t>
  </si>
  <si>
    <t>i5_00012049450010050000</t>
  </si>
  <si>
    <t>9450010050</t>
  </si>
  <si>
    <t>i6_00012049450010050200</t>
  </si>
  <si>
    <t>i6_00012049450010050240</t>
  </si>
  <si>
    <t>Закупка товаров, работ, услуг в сфере информационно-коммуникационных технологий</t>
  </si>
  <si>
    <t>242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</si>
  <si>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</si>
  <si>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</si>
  <si>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</si>
  <si>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</si>
  <si>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</si>
  <si>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</si>
  <si>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</si>
  <si>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</si>
  <si>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</si>
  <si>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</si>
  <si>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</si>
  <si>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</si>
  <si>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</si>
  <si>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</si>
  <si>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</si>
  <si>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</si>
  <si>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</si>
  <si>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</si>
  <si>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</si>
  <si>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</si>
  <si>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</si>
  <si>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</si>
  <si>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</si>
  <si>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</si>
  <si>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</si>
  <si>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</si>
  <si>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</si>
  <si>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</si>
  <si>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</si>
  <si>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</si>
  <si>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</si>
  <si>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</si>
  <si>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</si>
  <si>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</si>
  <si>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</si>
  <si>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</si>
  <si>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</si>
  <si>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</si>
  <si>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</si>
  <si>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</si>
  <si>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</si>
  <si>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</si>
  <si>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</si>
  <si>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</si>
  <si>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</si>
  <si>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</si>
  <si>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</si>
  <si>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</si>
  <si>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</si>
  <si>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</si>
  <si>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</si>
  <si>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</si>
  <si>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</si>
  <si>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</si>
  <si>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</si>
  <si>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</si>
  <si>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</si>
  <si>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</si>
  <si>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</si>
  <si>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</si>
  <si>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11101000000000120</t>
  </si>
  <si>
    <t>i2_00011101000000000120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</si>
  <si>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</si>
  <si>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</si>
  <si>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</si>
  <si>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</si>
  <si>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</si>
  <si>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</si>
  <si>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</si>
  <si>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</si>
  <si>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</si>
  <si>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</si>
  <si>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</si>
  <si>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</si>
  <si>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</si>
  <si>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</si>
  <si>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</si>
  <si>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</si>
  <si>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</si>
  <si>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</si>
  <si>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</si>
  <si>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</si>
  <si>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</si>
  <si>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</si>
  <si>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</si>
  <si>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</si>
  <si>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</si>
  <si>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</si>
  <si>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</si>
  <si>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</si>
  <si>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</si>
  <si>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</si>
  <si>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</si>
  <si>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</si>
  <si>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</si>
  <si>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</si>
  <si>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</si>
  <si>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</si>
  <si>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</si>
  <si>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</si>
  <si>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</si>
  <si>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</si>
  <si>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</si>
  <si>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11646000130000140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</si>
  <si>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</si>
  <si>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</si>
  <si>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</si>
  <si>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</si>
  <si>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</si>
  <si>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</si>
  <si>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</si>
  <si>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</si>
  <si>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</si>
  <si>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</si>
  <si>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</si>
  <si>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</si>
  <si>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</si>
  <si>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</si>
  <si>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</si>
  <si>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</si>
  <si>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</si>
  <si>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</si>
  <si>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</si>
  <si>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</si>
  <si>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</si>
  <si>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</si>
  <si>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</si>
  <si>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</si>
  <si>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</si>
  <si>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</si>
  <si>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</si>
  <si>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</si>
  <si>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20705000130000180</t>
  </si>
  <si>
    <t>i2_00020705000130000180</t>
  </si>
  <si>
    <t>20705030130000180</t>
  </si>
  <si>
    <t>Председатель комитета финансов        ____________________</t>
  </si>
  <si>
    <t>Т.В. Никифорова</t>
  </si>
  <si>
    <t>Главный специалист отдела по бюджету</t>
  </si>
  <si>
    <t>Н.В. Турутина</t>
  </si>
  <si>
    <t xml:space="preserve">                                                                             (подпись)</t>
  </si>
  <si>
    <t>"01"   октября  2018 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</si>
</sst>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65">
    <xf numFmtId="0" fontId="0" fillId="0" borderId="0" xfId="0"/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15" xfId="0" applyFont="1" applyFill="1" applyBorder="1" applyAlignment="1">
      <alignment horizontal="center"/>
    </xf>
    <xf numFmtId="49" fontId="0" fillId="0" borderId="0" xfId="0" applyNumberFormat="1" applyFill="1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4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/>
    <xf numFmtId="49" fontId="2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/>
    <xf numFmtId="49" fontId="0" fillId="0" borderId="13" xfId="0" applyNumberFormat="1" applyFill="1" applyBorder="1"/>
    <xf numFmtId="0" fontId="0" fillId="0" borderId="13" xfId="0" applyFill="1" applyBorder="1"/>
    <xf numFmtId="49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wrapText="1"/>
    </xf>
    <xf numFmtId="49" fontId="3" fillId="0" borderId="35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 horizontal="left" wrapText="1"/>
    </xf>
    <xf numFmtId="49" fontId="3" fillId="0" borderId="45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/>
    </xf>
    <xf numFmtId="0" fontId="3" fillId="0" borderId="44" xfId="0" applyFont="1" applyFill="1" applyBorder="1" applyAlignment="1" applyProtection="1">
      <alignment horizontal="left" wrapText="1"/>
      <protection locked="0"/>
    </xf>
    <xf numFmtId="49" fontId="3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" fontId="2" fillId="0" borderId="29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48" xfId="0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/>
    <xf numFmtId="0" fontId="3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3" fillId="0" borderId="53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5" xfId="0" applyNumberFormat="1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49" fontId="2" fillId="0" borderId="57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Fill="1" applyBorder="1" applyAlignment="1">
      <alignment horizontal="center" wrapText="1"/>
    </xf>
    <xf numFmtId="4" fontId="2" fillId="0" borderId="64" xfId="0" applyNumberFormat="1" applyFont="1" applyFill="1" applyBorder="1" applyAlignment="1">
      <alignment horizontal="right"/>
    </xf>
    <xf numFmtId="49" fontId="2" fillId="0" borderId="65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49" fontId="3" fillId="0" borderId="66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left" wrapText="1"/>
    </xf>
    <xf numFmtId="4" fontId="2" fillId="0" borderId="29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</xf>
    <xf numFmtId="4" fontId="2" fillId="0" borderId="43" xfId="0" applyNumberFormat="1" applyFont="1" applyFill="1" applyBorder="1" applyAlignment="1" applyProtection="1">
      <alignment horizontal="center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9" fontId="3" fillId="0" borderId="54" xfId="0" applyNumberFormat="1" applyFont="1" applyFill="1" applyBorder="1" applyAlignment="1">
      <alignment horizontal="center" wrapText="1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49" fontId="2" fillId="0" borderId="28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9" fontId="3" fillId="0" borderId="36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center" wrapText="1"/>
    </xf>
    <xf numFmtId="49" fontId="3" fillId="0" borderId="41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79"/>
  <sheetViews>
    <sheetView tabSelected="1" view="pageBreakPreview" zoomScale="60" zoomScaleNormal="100" workbookViewId="0">
      <selection activeCell="D20" sqref="D20:G20"/>
    </sheetView>
  </sheetViews>
  <sheetFormatPr defaultRowHeight="12.75"/>
  <cols>
    <col min="1" max="1" width="45.7109375" style="7" customWidth="1"/>
    <col min="2" max="3" width="5.7109375" style="7" customWidth="1"/>
    <col min="4" max="4" width="7.7109375" style="7" customWidth="1"/>
    <col min="5" max="5" width="10.7109375" style="7" customWidth="1"/>
    <col min="6" max="7" width="5.7109375" style="7" customWidth="1"/>
    <col min="8" max="10" width="19.7109375" style="7" customWidth="1"/>
    <col min="11" max="11" width="24.28515625" style="7" hidden="1" customWidth="1"/>
    <col min="12" max="12" width="34.7109375" style="7" hidden="1" customWidth="1"/>
    <col min="13" max="16384" width="9.140625" style="7"/>
  </cols>
  <sheetData>
    <row r="1" spans="1:12" ht="15.75" thickBot="1">
      <c r="A1" s="151" t="s">
        <v>35</v>
      </c>
      <c r="B1" s="151"/>
      <c r="C1" s="151"/>
      <c r="D1" s="151"/>
      <c r="E1" s="151"/>
      <c r="F1" s="151"/>
      <c r="G1" s="151"/>
      <c r="H1" s="151"/>
      <c r="I1" s="152"/>
      <c r="J1" s="15" t="s">
        <v>3</v>
      </c>
      <c r="K1" s="6" t="s">
        <v>60</v>
      </c>
      <c r="L1" s="16"/>
    </row>
    <row r="2" spans="1:12">
      <c r="A2" s="17"/>
      <c r="B2" s="11"/>
      <c r="C2" s="18"/>
      <c r="D2" s="18"/>
      <c r="E2" s="18"/>
      <c r="F2" s="18"/>
      <c r="G2" s="18"/>
      <c r="H2" s="16"/>
      <c r="I2" s="16"/>
      <c r="J2" s="19" t="s">
        <v>19</v>
      </c>
      <c r="K2" s="6" t="s">
        <v>2</v>
      </c>
      <c r="L2" s="16"/>
    </row>
    <row r="3" spans="1:12">
      <c r="A3" s="20" t="s">
        <v>47</v>
      </c>
      <c r="B3" s="124" t="s">
        <v>57</v>
      </c>
      <c r="C3" s="124"/>
      <c r="D3" s="124"/>
      <c r="E3" s="6"/>
      <c r="F3" s="6"/>
      <c r="G3" s="155"/>
      <c r="H3" s="155"/>
      <c r="I3" s="20" t="s">
        <v>22</v>
      </c>
      <c r="J3" s="21">
        <v>43374</v>
      </c>
      <c r="K3" s="6" t="s">
        <v>8</v>
      </c>
      <c r="L3" s="16"/>
    </row>
    <row r="4" spans="1:12">
      <c r="A4" s="11"/>
      <c r="B4" s="11"/>
      <c r="C4" s="11"/>
      <c r="D4" s="11"/>
      <c r="E4" s="11"/>
      <c r="F4" s="11"/>
      <c r="G4" s="11"/>
      <c r="H4" s="22"/>
      <c r="I4" s="23" t="s">
        <v>21</v>
      </c>
      <c r="J4" s="24" t="s">
        <v>58</v>
      </c>
      <c r="K4" s="6" t="s">
        <v>63</v>
      </c>
      <c r="L4" s="16"/>
    </row>
    <row r="5" spans="1:12">
      <c r="A5" s="11" t="s">
        <v>36</v>
      </c>
      <c r="B5" s="153" t="s">
        <v>59</v>
      </c>
      <c r="C5" s="153"/>
      <c r="D5" s="153"/>
      <c r="E5" s="153"/>
      <c r="F5" s="153"/>
      <c r="G5" s="153"/>
      <c r="H5" s="153"/>
      <c r="I5" s="23" t="s">
        <v>30</v>
      </c>
      <c r="J5" s="25" t="s">
        <v>60</v>
      </c>
      <c r="K5" s="6"/>
      <c r="L5" s="16"/>
    </row>
    <row r="6" spans="1:12">
      <c r="A6" s="11" t="s">
        <v>37</v>
      </c>
      <c r="B6" s="154" t="s">
        <v>56</v>
      </c>
      <c r="C6" s="154"/>
      <c r="D6" s="154"/>
      <c r="E6" s="154"/>
      <c r="F6" s="154"/>
      <c r="G6" s="154"/>
      <c r="H6" s="154"/>
      <c r="I6" s="23" t="s">
        <v>54</v>
      </c>
      <c r="J6" s="25" t="s">
        <v>65</v>
      </c>
      <c r="K6" s="6" t="s">
        <v>64</v>
      </c>
      <c r="L6" s="16"/>
    </row>
    <row r="7" spans="1:12">
      <c r="A7" s="26" t="s">
        <v>55</v>
      </c>
      <c r="B7" s="11"/>
      <c r="C7" s="11"/>
      <c r="D7" s="11"/>
      <c r="E7" s="11"/>
      <c r="F7" s="11"/>
      <c r="G7" s="11"/>
      <c r="H7" s="22"/>
      <c r="I7" s="23"/>
      <c r="J7" s="25"/>
      <c r="K7" s="6"/>
    </row>
    <row r="8" spans="1:12" ht="13.5" thickBot="1">
      <c r="A8" s="11" t="s">
        <v>1</v>
      </c>
      <c r="B8" s="11"/>
      <c r="C8" s="11"/>
      <c r="D8" s="11"/>
      <c r="E8" s="11"/>
      <c r="F8" s="11"/>
      <c r="G8" s="11"/>
      <c r="H8" s="22"/>
      <c r="I8" s="22"/>
      <c r="J8" s="27" t="s">
        <v>0</v>
      </c>
      <c r="K8" s="6" t="s">
        <v>61</v>
      </c>
    </row>
    <row r="9" spans="1:12" ht="15">
      <c r="A9" s="138" t="s">
        <v>29</v>
      </c>
      <c r="B9" s="138"/>
      <c r="C9" s="138"/>
      <c r="D9" s="138"/>
      <c r="E9" s="138"/>
      <c r="F9" s="138"/>
      <c r="G9" s="138"/>
      <c r="H9" s="138"/>
      <c r="I9" s="138"/>
      <c r="J9" s="138"/>
      <c r="K9" s="29" t="s">
        <v>62</v>
      </c>
    </row>
    <row r="10" spans="1:12">
      <c r="A10" s="30"/>
      <c r="B10" s="30"/>
      <c r="C10" s="31"/>
      <c r="D10" s="31"/>
      <c r="E10" s="31"/>
      <c r="F10" s="31"/>
      <c r="G10" s="31"/>
      <c r="H10" s="32"/>
      <c r="I10" s="32"/>
      <c r="J10" s="33"/>
      <c r="K10" s="34"/>
    </row>
    <row r="11" spans="1:12" ht="12.75" customHeight="1">
      <c r="A11" s="139" t="s">
        <v>38</v>
      </c>
      <c r="B11" s="139" t="s">
        <v>39</v>
      </c>
      <c r="C11" s="142" t="s">
        <v>40</v>
      </c>
      <c r="D11" s="143"/>
      <c r="E11" s="143"/>
      <c r="F11" s="143"/>
      <c r="G11" s="144"/>
      <c r="H11" s="139" t="s">
        <v>41</v>
      </c>
      <c r="I11" s="139" t="s">
        <v>23</v>
      </c>
      <c r="J11" s="139" t="s">
        <v>42</v>
      </c>
      <c r="K11" s="35"/>
    </row>
    <row r="12" spans="1:12">
      <c r="A12" s="140"/>
      <c r="B12" s="140"/>
      <c r="C12" s="145"/>
      <c r="D12" s="146"/>
      <c r="E12" s="146"/>
      <c r="F12" s="146"/>
      <c r="G12" s="147"/>
      <c r="H12" s="140"/>
      <c r="I12" s="140"/>
      <c r="J12" s="140"/>
      <c r="K12" s="35"/>
    </row>
    <row r="13" spans="1:12">
      <c r="A13" s="141"/>
      <c r="B13" s="141"/>
      <c r="C13" s="148"/>
      <c r="D13" s="149"/>
      <c r="E13" s="149"/>
      <c r="F13" s="149"/>
      <c r="G13" s="150"/>
      <c r="H13" s="141"/>
      <c r="I13" s="141"/>
      <c r="J13" s="141"/>
      <c r="K13" s="35"/>
    </row>
    <row r="14" spans="1:12" ht="13.5" thickBot="1">
      <c r="A14" s="36">
        <v>1</v>
      </c>
      <c r="B14" s="37">
        <v>2</v>
      </c>
      <c r="C14" s="135">
        <v>3</v>
      </c>
      <c r="D14" s="136"/>
      <c r="E14" s="136"/>
      <c r="F14" s="136"/>
      <c r="G14" s="137"/>
      <c r="H14" s="38" t="s">
        <v>2</v>
      </c>
      <c r="I14" s="38" t="s">
        <v>25</v>
      </c>
      <c r="J14" s="38" t="s">
        <v>26</v>
      </c>
      <c r="K14" s="39"/>
    </row>
    <row r="15" spans="1:12">
      <c r="A15" s="40" t="s">
        <v>28</v>
      </c>
      <c r="B15" s="41" t="s">
        <v>6</v>
      </c>
      <c r="C15" s="131" t="s">
        <v>17</v>
      </c>
      <c r="D15" s="132"/>
      <c r="E15" s="132"/>
      <c r="F15" s="132"/>
      <c r="G15" s="133"/>
      <c r="H15" s="42">
        <v>61986480.689999998</v>
      </c>
      <c r="I15" s="42">
        <v>45293638.020000003</v>
      </c>
      <c r="J15" s="43">
        <v>17162955.649999999</v>
      </c>
    </row>
    <row r="16" spans="1:12">
      <c r="A16" s="44" t="s">
        <v>4</v>
      </c>
      <c r="B16" s="3"/>
      <c r="C16" s="134"/>
      <c r="D16" s="115"/>
      <c r="E16" s="115"/>
      <c r="F16" s="115"/>
      <c r="G16" s="116"/>
      <c r="H16" s="42"/>
      <c r="I16" s="47"/>
      <c r="J16" s="48"/>
    </row>
    <row r="17" spans="1:12">
      <c r="A17" s="49" t="s">
        <v>493</v>
      </c>
      <c r="B17" s="50" t="s">
        <v>6</v>
      </c>
      <c r="C17" s="45" t="s">
        <v>67</v>
      </c>
      <c r="D17" s="114" t="s">
        <v>494</v>
      </c>
      <c r="E17" s="115"/>
      <c r="F17" s="115"/>
      <c r="G17" s="116"/>
      <c r="H17" s="42">
        <v>46591314.689999998</v>
      </c>
      <c r="I17" s="47">
        <v>33151638.02</v>
      </c>
      <c r="J17" s="48">
        <v>13909789.65</v>
      </c>
      <c r="K17" s="51" t="str">
        <f t="shared" ref="K17:K48" si="0">C17 &amp; D17 &amp; G17</f>
        <v>00010000000000000000</v>
      </c>
      <c r="L17" s="16" t="s">
        <v>440</v>
      </c>
    </row>
    <row r="18" spans="1:12">
      <c r="A18" s="49" t="s">
        <v>495</v>
      </c>
      <c r="B18" s="50" t="s">
        <v>6</v>
      </c>
      <c r="C18" s="45" t="s">
        <v>67</v>
      </c>
      <c r="D18" s="114" t="s">
        <v>496</v>
      </c>
      <c r="E18" s="115"/>
      <c r="F18" s="115"/>
      <c r="G18" s="116"/>
      <c r="H18" s="42">
        <v>23284000</v>
      </c>
      <c r="I18" s="47">
        <v>16540150.359999999</v>
      </c>
      <c r="J18" s="48">
        <v>6799576.9699999997</v>
      </c>
      <c r="K18" s="51" t="str">
        <f t="shared" si="0"/>
        <v>00010100000000000000</v>
      </c>
      <c r="L18" s="16" t="s">
        <v>497</v>
      </c>
    </row>
    <row r="19" spans="1:12">
      <c r="A19" s="49" t="s">
        <v>498</v>
      </c>
      <c r="B19" s="50" t="s">
        <v>6</v>
      </c>
      <c r="C19" s="45" t="s">
        <v>67</v>
      </c>
      <c r="D19" s="114" t="s">
        <v>499</v>
      </c>
      <c r="E19" s="115"/>
      <c r="F19" s="115"/>
      <c r="G19" s="116"/>
      <c r="H19" s="42">
        <v>23284000</v>
      </c>
      <c r="I19" s="47">
        <v>16540150.359999999</v>
      </c>
      <c r="J19" s="48">
        <v>6799576.9699999997</v>
      </c>
      <c r="K19" s="51" t="str">
        <f t="shared" si="0"/>
        <v>00010102000010000110</v>
      </c>
      <c r="L19" s="16" t="s">
        <v>500</v>
      </c>
    </row>
    <row r="20" spans="1:12" s="60" customFormat="1" ht="56.25">
      <c r="A20" s="52" t="s">
        <v>501</v>
      </c>
      <c r="B20" s="53" t="s">
        <v>6</v>
      </c>
      <c r="C20" s="54" t="s">
        <v>67</v>
      </c>
      <c r="D20" s="118" t="s">
        <v>502</v>
      </c>
      <c r="E20" s="119"/>
      <c r="F20" s="119"/>
      <c r="G20" s="120"/>
      <c r="H20" s="55">
        <v>23134000</v>
      </c>
      <c r="I20" s="56">
        <v>16344977.359999999</v>
      </c>
      <c r="J20" s="57">
        <f>IF(IF(H20="",0,H20)=0,0,(IF(H20&gt;0,IF(I20&gt;H20,0,H20-I20),IF(I20&gt;H20,H20-I20,0))))</f>
        <v>6789022.6399999997</v>
      </c>
      <c r="K20" s="58" t="str">
        <f t="shared" si="0"/>
        <v>00010102010010000110</v>
      </c>
      <c r="L20" s="59" t="str">
        <f>C20 &amp; D20 &amp; G20</f>
        <v>00010102010010000110</v>
      </c>
    </row>
    <row r="21" spans="1:12" s="60" customFormat="1" ht="90">
      <c r="A21" s="52" t="s">
        <v>503</v>
      </c>
      <c r="B21" s="53" t="s">
        <v>6</v>
      </c>
      <c r="C21" s="54" t="s">
        <v>67</v>
      </c>
      <c r="D21" s="118" t="s">
        <v>504</v>
      </c>
      <c r="E21" s="119"/>
      <c r="F21" s="119"/>
      <c r="G21" s="120"/>
      <c r="H21" s="55">
        <v>100000</v>
      </c>
      <c r="I21" s="56">
        <v>89445.67</v>
      </c>
      <c r="J21" s="57">
        <f>IF(IF(H21="",0,H21)=0,0,(IF(H21&gt;0,IF(I21&gt;H21,0,H21-I21),IF(I21&gt;H21,H21-I21,0))))</f>
        <v>10554.33</v>
      </c>
      <c r="K21" s="58" t="str">
        <f t="shared" si="0"/>
        <v>00010102020010000110</v>
      </c>
      <c r="L21" s="59" t="str">
        <f>C21 &amp; D21 &amp; G21</f>
        <v>00010102020010000110</v>
      </c>
    </row>
    <row r="22" spans="1:12" s="60" customFormat="1" ht="33.75">
      <c r="A22" s="52" t="s">
        <v>505</v>
      </c>
      <c r="B22" s="53" t="s">
        <v>6</v>
      </c>
      <c r="C22" s="54" t="s">
        <v>67</v>
      </c>
      <c r="D22" s="118" t="s">
        <v>506</v>
      </c>
      <c r="E22" s="119"/>
      <c r="F22" s="119"/>
      <c r="G22" s="120"/>
      <c r="H22" s="55">
        <v>50000</v>
      </c>
      <c r="I22" s="56">
        <v>105727.33</v>
      </c>
      <c r="J22" s="57">
        <f>IF(IF(H22="",0,H22)=0,0,(IF(H22&gt;0,IF(I22&gt;H22,0,H22-I22),IF(I22&gt;H22,H22-I22,0))))</f>
        <v>0</v>
      </c>
      <c r="K22" s="58" t="str">
        <f t="shared" si="0"/>
        <v>00010102030010000110</v>
      </c>
      <c r="L22" s="59" t="str">
        <f>C22 &amp; D22 &amp; G22</f>
        <v>00010102030010000110</v>
      </c>
    </row>
    <row r="23" spans="1:12" ht="22.5">
      <c r="A23" s="49" t="s">
        <v>507</v>
      </c>
      <c r="B23" s="50" t="s">
        <v>6</v>
      </c>
      <c r="C23" s="45" t="s">
        <v>67</v>
      </c>
      <c r="D23" s="114" t="s">
        <v>508</v>
      </c>
      <c r="E23" s="115"/>
      <c r="F23" s="115"/>
      <c r="G23" s="116"/>
      <c r="H23" s="42">
        <v>2484400</v>
      </c>
      <c r="I23" s="47">
        <v>2064000.32</v>
      </c>
      <c r="J23" s="48">
        <v>420399.68</v>
      </c>
      <c r="K23" s="51" t="str">
        <f t="shared" si="0"/>
        <v>00010300000000000000</v>
      </c>
      <c r="L23" s="16" t="s">
        <v>509</v>
      </c>
    </row>
    <row r="24" spans="1:12" ht="22.5">
      <c r="A24" s="49" t="s">
        <v>510</v>
      </c>
      <c r="B24" s="50" t="s">
        <v>6</v>
      </c>
      <c r="C24" s="45" t="s">
        <v>67</v>
      </c>
      <c r="D24" s="114" t="s">
        <v>511</v>
      </c>
      <c r="E24" s="115"/>
      <c r="F24" s="115"/>
      <c r="G24" s="116"/>
      <c r="H24" s="42">
        <v>2484400</v>
      </c>
      <c r="I24" s="47">
        <v>2064000.32</v>
      </c>
      <c r="J24" s="48">
        <v>420399.68</v>
      </c>
      <c r="K24" s="51" t="str">
        <f t="shared" si="0"/>
        <v>00010302000010000110</v>
      </c>
      <c r="L24" s="16" t="s">
        <v>512</v>
      </c>
    </row>
    <row r="25" spans="1:12" s="60" customFormat="1" ht="56.25">
      <c r="A25" s="52" t="s">
        <v>513</v>
      </c>
      <c r="B25" s="53" t="s">
        <v>6</v>
      </c>
      <c r="C25" s="54" t="s">
        <v>67</v>
      </c>
      <c r="D25" s="118" t="s">
        <v>514</v>
      </c>
      <c r="E25" s="119"/>
      <c r="F25" s="119"/>
      <c r="G25" s="120"/>
      <c r="H25" s="55">
        <v>970000</v>
      </c>
      <c r="I25" s="56">
        <v>898831.21</v>
      </c>
      <c r="J25" s="57">
        <f>IF(IF(H25="",0,H25)=0,0,(IF(H25&gt;0,IF(I25&gt;H25,0,H25-I25),IF(I25&gt;H25,H25-I25,0))))</f>
        <v>71168.789999999994</v>
      </c>
      <c r="K25" s="58" t="str">
        <f t="shared" si="0"/>
        <v>00010302230010000110</v>
      </c>
      <c r="L25" s="59" t="str">
        <f>C25 &amp; D25 &amp; G25</f>
        <v>00010302230010000110</v>
      </c>
    </row>
    <row r="26" spans="1:12" s="60" customFormat="1" ht="78.75">
      <c r="A26" s="52" t="s">
        <v>515</v>
      </c>
      <c r="B26" s="53" t="s">
        <v>6</v>
      </c>
      <c r="C26" s="54" t="s">
        <v>67</v>
      </c>
      <c r="D26" s="118" t="s">
        <v>516</v>
      </c>
      <c r="E26" s="119"/>
      <c r="F26" s="119"/>
      <c r="G26" s="120"/>
      <c r="H26" s="55">
        <v>10000</v>
      </c>
      <c r="I26" s="56">
        <v>8152.56</v>
      </c>
      <c r="J26" s="57">
        <f>IF(IF(H26="",0,H26)=0,0,(IF(H26&gt;0,IF(I26&gt;H26,0,H26-I26),IF(I26&gt;H26,H26-I26,0))))</f>
        <v>1847.44</v>
      </c>
      <c r="K26" s="58" t="str">
        <f t="shared" si="0"/>
        <v>00010302240010000110</v>
      </c>
      <c r="L26" s="59" t="str">
        <f>C26 &amp; D26 &amp; G26</f>
        <v>00010302240010000110</v>
      </c>
    </row>
    <row r="27" spans="1:12" s="60" customFormat="1" ht="56.25">
      <c r="A27" s="52" t="s">
        <v>517</v>
      </c>
      <c r="B27" s="53" t="s">
        <v>6</v>
      </c>
      <c r="C27" s="54" t="s">
        <v>67</v>
      </c>
      <c r="D27" s="118" t="s">
        <v>518</v>
      </c>
      <c r="E27" s="119"/>
      <c r="F27" s="119"/>
      <c r="G27" s="120"/>
      <c r="H27" s="55">
        <v>1500000</v>
      </c>
      <c r="I27" s="56">
        <v>1358351.28</v>
      </c>
      <c r="J27" s="57">
        <f>IF(IF(H27="",0,H27)=0,0,(IF(H27&gt;0,IF(I27&gt;H27,0,H27-I27),IF(I27&gt;H27,H27-I27,0))))</f>
        <v>141648.72</v>
      </c>
      <c r="K27" s="58" t="str">
        <f t="shared" si="0"/>
        <v>00010302250010000110</v>
      </c>
      <c r="L27" s="59" t="str">
        <f>C27 &amp; D27 &amp; G27</f>
        <v>00010302250010000110</v>
      </c>
    </row>
    <row r="28" spans="1:12" s="60" customFormat="1" ht="56.25">
      <c r="A28" s="52" t="s">
        <v>519</v>
      </c>
      <c r="B28" s="53" t="s">
        <v>6</v>
      </c>
      <c r="C28" s="54" t="s">
        <v>67</v>
      </c>
      <c r="D28" s="118" t="s">
        <v>520</v>
      </c>
      <c r="E28" s="119"/>
      <c r="F28" s="119"/>
      <c r="G28" s="120"/>
      <c r="H28" s="55">
        <v>4400</v>
      </c>
      <c r="I28" s="56">
        <v>-201334.73</v>
      </c>
      <c r="J28" s="57">
        <f>IF(IF(H28="",0,H28)=0,0,(IF(H28&gt;0,IF(I28&gt;H28,0,H28-I28),IF(I28&gt;H28,H28-I28,0))))</f>
        <v>205734.73</v>
      </c>
      <c r="K28" s="58" t="str">
        <f t="shared" si="0"/>
        <v>00010302260010000110</v>
      </c>
      <c r="L28" s="59" t="str">
        <f>C28 &amp; D28 &amp; G28</f>
        <v>00010302260010000110</v>
      </c>
    </row>
    <row r="29" spans="1:12">
      <c r="A29" s="49" t="s">
        <v>521</v>
      </c>
      <c r="B29" s="50" t="s">
        <v>6</v>
      </c>
      <c r="C29" s="45" t="s">
        <v>67</v>
      </c>
      <c r="D29" s="114" t="s">
        <v>522</v>
      </c>
      <c r="E29" s="115"/>
      <c r="F29" s="115"/>
      <c r="G29" s="116"/>
      <c r="H29" s="42">
        <v>4250</v>
      </c>
      <c r="I29" s="47">
        <v>10877.68</v>
      </c>
      <c r="J29" s="48">
        <v>0</v>
      </c>
      <c r="K29" s="51" t="str">
        <f t="shared" si="0"/>
        <v>00010500000000000000</v>
      </c>
      <c r="L29" s="16" t="s">
        <v>523</v>
      </c>
    </row>
    <row r="30" spans="1:12">
      <c r="A30" s="49" t="s">
        <v>524</v>
      </c>
      <c r="B30" s="50" t="s">
        <v>6</v>
      </c>
      <c r="C30" s="45" t="s">
        <v>67</v>
      </c>
      <c r="D30" s="114" t="s">
        <v>525</v>
      </c>
      <c r="E30" s="115"/>
      <c r="F30" s="115"/>
      <c r="G30" s="116"/>
      <c r="H30" s="42">
        <v>4250</v>
      </c>
      <c r="I30" s="47">
        <v>10877.68</v>
      </c>
      <c r="J30" s="48">
        <v>0</v>
      </c>
      <c r="K30" s="51" t="str">
        <f t="shared" si="0"/>
        <v>00010503000010000110</v>
      </c>
      <c r="L30" s="16" t="s">
        <v>526</v>
      </c>
    </row>
    <row r="31" spans="1:12" s="60" customFormat="1">
      <c r="A31" s="52" t="s">
        <v>524</v>
      </c>
      <c r="B31" s="53" t="s">
        <v>6</v>
      </c>
      <c r="C31" s="54" t="s">
        <v>67</v>
      </c>
      <c r="D31" s="118" t="s">
        <v>527</v>
      </c>
      <c r="E31" s="119"/>
      <c r="F31" s="119"/>
      <c r="G31" s="120"/>
      <c r="H31" s="55">
        <v>4250</v>
      </c>
      <c r="I31" s="56">
        <v>10877.68</v>
      </c>
      <c r="J31" s="57">
        <f>IF(IF(H31="",0,H31)=0,0,(IF(H31&gt;0,IF(I31&gt;H31,0,H31-I31),IF(I31&gt;H31,H31-I31,0))))</f>
        <v>0</v>
      </c>
      <c r="K31" s="58" t="str">
        <f t="shared" si="0"/>
        <v>00010503010010000110</v>
      </c>
      <c r="L31" s="59" t="str">
        <f>C31 &amp; D31 &amp; G31</f>
        <v>00010503010010000110</v>
      </c>
    </row>
    <row r="32" spans="1:12">
      <c r="A32" s="49" t="s">
        <v>528</v>
      </c>
      <c r="B32" s="50" t="s">
        <v>6</v>
      </c>
      <c r="C32" s="45" t="s">
        <v>67</v>
      </c>
      <c r="D32" s="114" t="s">
        <v>529</v>
      </c>
      <c r="E32" s="115"/>
      <c r="F32" s="115"/>
      <c r="G32" s="116"/>
      <c r="H32" s="42">
        <v>15590600</v>
      </c>
      <c r="I32" s="47">
        <v>9503057.5999999996</v>
      </c>
      <c r="J32" s="48">
        <v>6087542.4000000004</v>
      </c>
      <c r="K32" s="51" t="str">
        <f t="shared" si="0"/>
        <v>00010600000000000000</v>
      </c>
      <c r="L32" s="16" t="s">
        <v>530</v>
      </c>
    </row>
    <row r="33" spans="1:12">
      <c r="A33" s="49" t="s">
        <v>531</v>
      </c>
      <c r="B33" s="50" t="s">
        <v>6</v>
      </c>
      <c r="C33" s="45" t="s">
        <v>67</v>
      </c>
      <c r="D33" s="114" t="s">
        <v>532</v>
      </c>
      <c r="E33" s="115"/>
      <c r="F33" s="115"/>
      <c r="G33" s="116"/>
      <c r="H33" s="42">
        <v>2090600</v>
      </c>
      <c r="I33" s="47">
        <v>844328.42</v>
      </c>
      <c r="J33" s="48">
        <v>1246271.58</v>
      </c>
      <c r="K33" s="51" t="str">
        <f t="shared" si="0"/>
        <v>00010601000000000110</v>
      </c>
      <c r="L33" s="16" t="s">
        <v>533</v>
      </c>
    </row>
    <row r="34" spans="1:12" s="60" customFormat="1" ht="33.75">
      <c r="A34" s="52" t="s">
        <v>534</v>
      </c>
      <c r="B34" s="53" t="s">
        <v>6</v>
      </c>
      <c r="C34" s="54" t="s">
        <v>67</v>
      </c>
      <c r="D34" s="118" t="s">
        <v>535</v>
      </c>
      <c r="E34" s="119"/>
      <c r="F34" s="119"/>
      <c r="G34" s="120"/>
      <c r="H34" s="55">
        <v>2090600</v>
      </c>
      <c r="I34" s="56">
        <v>844328.42</v>
      </c>
      <c r="J34" s="57">
        <f>IF(IF(H34="",0,H34)=0,0,(IF(H34&gt;0,IF(I34&gt;H34,0,H34-I34),IF(I34&gt;H34,H34-I34,0))))</f>
        <v>1246271.58</v>
      </c>
      <c r="K34" s="58" t="str">
        <f t="shared" si="0"/>
        <v>00010601030130000110</v>
      </c>
      <c r="L34" s="59" t="str">
        <f>C34 &amp; D34 &amp; G34</f>
        <v>00010601030130000110</v>
      </c>
    </row>
    <row r="35" spans="1:12">
      <c r="A35" s="49" t="s">
        <v>536</v>
      </c>
      <c r="B35" s="50" t="s">
        <v>6</v>
      </c>
      <c r="C35" s="45" t="s">
        <v>67</v>
      </c>
      <c r="D35" s="114" t="s">
        <v>537</v>
      </c>
      <c r="E35" s="115"/>
      <c r="F35" s="115"/>
      <c r="G35" s="116"/>
      <c r="H35" s="42">
        <v>13500000</v>
      </c>
      <c r="I35" s="47">
        <v>8658729.1799999997</v>
      </c>
      <c r="J35" s="48">
        <v>4841270.82</v>
      </c>
      <c r="K35" s="51" t="str">
        <f t="shared" si="0"/>
        <v>00010606000000000110</v>
      </c>
      <c r="L35" s="16" t="s">
        <v>538</v>
      </c>
    </row>
    <row r="36" spans="1:12">
      <c r="A36" s="49" t="s">
        <v>539</v>
      </c>
      <c r="B36" s="50" t="s">
        <v>6</v>
      </c>
      <c r="C36" s="45" t="s">
        <v>67</v>
      </c>
      <c r="D36" s="114" t="s">
        <v>540</v>
      </c>
      <c r="E36" s="115"/>
      <c r="F36" s="115"/>
      <c r="G36" s="116"/>
      <c r="H36" s="42">
        <v>10500000</v>
      </c>
      <c r="I36" s="47">
        <v>7061731.3200000003</v>
      </c>
      <c r="J36" s="48">
        <v>3438268.68</v>
      </c>
      <c r="K36" s="51" t="str">
        <f t="shared" si="0"/>
        <v>00010606030000000110</v>
      </c>
      <c r="L36" s="16" t="s">
        <v>541</v>
      </c>
    </row>
    <row r="37" spans="1:12" s="60" customFormat="1" ht="33.75">
      <c r="A37" s="52" t="s">
        <v>542</v>
      </c>
      <c r="B37" s="53" t="s">
        <v>6</v>
      </c>
      <c r="C37" s="54" t="s">
        <v>67</v>
      </c>
      <c r="D37" s="118" t="s">
        <v>543</v>
      </c>
      <c r="E37" s="119"/>
      <c r="F37" s="119"/>
      <c r="G37" s="120"/>
      <c r="H37" s="55">
        <v>10500000</v>
      </c>
      <c r="I37" s="56">
        <v>7061731.3200000003</v>
      </c>
      <c r="J37" s="57">
        <f>IF(IF(H37="",0,H37)=0,0,(IF(H37&gt;0,IF(I37&gt;H37,0,H37-I37),IF(I37&gt;H37,H37-I37,0))))</f>
        <v>3438268.68</v>
      </c>
      <c r="K37" s="58" t="str">
        <f t="shared" si="0"/>
        <v>00010606033130000110</v>
      </c>
      <c r="L37" s="59" t="str">
        <f>C37 &amp; D37 &amp; G37</f>
        <v>00010606033130000110</v>
      </c>
    </row>
    <row r="38" spans="1:12">
      <c r="A38" s="49" t="s">
        <v>544</v>
      </c>
      <c r="B38" s="50" t="s">
        <v>6</v>
      </c>
      <c r="C38" s="45" t="s">
        <v>67</v>
      </c>
      <c r="D38" s="114" t="s">
        <v>545</v>
      </c>
      <c r="E38" s="115"/>
      <c r="F38" s="115"/>
      <c r="G38" s="116"/>
      <c r="H38" s="42">
        <v>3000000</v>
      </c>
      <c r="I38" s="47">
        <v>1596997.86</v>
      </c>
      <c r="J38" s="48">
        <v>1403002.14</v>
      </c>
      <c r="K38" s="51" t="str">
        <f t="shared" si="0"/>
        <v>00010606040000000110</v>
      </c>
      <c r="L38" s="16" t="s">
        <v>546</v>
      </c>
    </row>
    <row r="39" spans="1:12" s="60" customFormat="1" ht="33.75">
      <c r="A39" s="52" t="s">
        <v>547</v>
      </c>
      <c r="B39" s="53" t="s">
        <v>6</v>
      </c>
      <c r="C39" s="54" t="s">
        <v>67</v>
      </c>
      <c r="D39" s="118" t="s">
        <v>548</v>
      </c>
      <c r="E39" s="119"/>
      <c r="F39" s="119"/>
      <c r="G39" s="120"/>
      <c r="H39" s="55">
        <v>3000000</v>
      </c>
      <c r="I39" s="56">
        <v>1596997.86</v>
      </c>
      <c r="J39" s="57">
        <f>IF(IF(H39="",0,H39)=0,0,(IF(H39&gt;0,IF(I39&gt;H39,0,H39-I39),IF(I39&gt;H39,H39-I39,0))))</f>
        <v>1403002.14</v>
      </c>
      <c r="K39" s="58" t="str">
        <f t="shared" si="0"/>
        <v>00010606043130000110</v>
      </c>
      <c r="L39" s="59" t="str">
        <f>C39 &amp; D39 &amp; G39</f>
        <v>00010606043130000110</v>
      </c>
    </row>
    <row r="40" spans="1:12" ht="33.75">
      <c r="A40" s="49" t="s">
        <v>549</v>
      </c>
      <c r="B40" s="50" t="s">
        <v>6</v>
      </c>
      <c r="C40" s="45" t="s">
        <v>67</v>
      </c>
      <c r="D40" s="114" t="s">
        <v>550</v>
      </c>
      <c r="E40" s="115"/>
      <c r="F40" s="115"/>
      <c r="G40" s="116"/>
      <c r="H40" s="42">
        <v>3355000</v>
      </c>
      <c r="I40" s="47">
        <v>3182275.03</v>
      </c>
      <c r="J40" s="48">
        <v>312335.19</v>
      </c>
      <c r="K40" s="51" t="str">
        <f t="shared" si="0"/>
        <v>00011100000000000000</v>
      </c>
      <c r="L40" s="16" t="s">
        <v>551</v>
      </c>
    </row>
    <row r="41" spans="1:12" ht="56.25">
      <c r="A41" s="49" t="s">
        <v>552</v>
      </c>
      <c r="B41" s="50" t="s">
        <v>6</v>
      </c>
      <c r="C41" s="45" t="s">
        <v>67</v>
      </c>
      <c r="D41" s="114" t="s">
        <v>553</v>
      </c>
      <c r="E41" s="115"/>
      <c r="F41" s="115"/>
      <c r="G41" s="116"/>
      <c r="H41" s="42">
        <v>5000</v>
      </c>
      <c r="I41" s="47">
        <v>144610.22</v>
      </c>
      <c r="J41" s="48">
        <v>0</v>
      </c>
      <c r="K41" s="51" t="str">
        <f t="shared" si="0"/>
        <v>00011101000000000120</v>
      </c>
      <c r="L41" s="16" t="s">
        <v>554</v>
      </c>
    </row>
    <row r="42" spans="1:12" s="60" customFormat="1" ht="45">
      <c r="A42" s="52" t="s">
        <v>555</v>
      </c>
      <c r="B42" s="53" t="s">
        <v>6</v>
      </c>
      <c r="C42" s="54" t="s">
        <v>67</v>
      </c>
      <c r="D42" s="118" t="s">
        <v>556</v>
      </c>
      <c r="E42" s="119"/>
      <c r="F42" s="119"/>
      <c r="G42" s="120"/>
      <c r="H42" s="55">
        <v>5000</v>
      </c>
      <c r="I42" s="56">
        <v>144610.22</v>
      </c>
      <c r="J42" s="57">
        <f>IF(IF(H42="",0,H42)=0,0,(IF(H42&gt;0,IF(I42&gt;H42,0,H42-I42),IF(I42&gt;H42,H42-I42,0))))</f>
        <v>0</v>
      </c>
      <c r="K42" s="58" t="str">
        <f t="shared" si="0"/>
        <v>00011101050130000120</v>
      </c>
      <c r="L42" s="59" t="str">
        <f>C42 &amp; D42 &amp; G42</f>
        <v>00011101050130000120</v>
      </c>
    </row>
    <row r="43" spans="1:12" ht="67.5">
      <c r="A43" s="49" t="s">
        <v>557</v>
      </c>
      <c r="B43" s="50" t="s">
        <v>6</v>
      </c>
      <c r="C43" s="45" t="s">
        <v>67</v>
      </c>
      <c r="D43" s="114" t="s">
        <v>558</v>
      </c>
      <c r="E43" s="115"/>
      <c r="F43" s="115"/>
      <c r="G43" s="116"/>
      <c r="H43" s="42">
        <v>2400000</v>
      </c>
      <c r="I43" s="47">
        <v>2105518.6</v>
      </c>
      <c r="J43" s="48">
        <v>294481.40000000002</v>
      </c>
      <c r="K43" s="51" t="str">
        <f t="shared" si="0"/>
        <v>00011105000000000120</v>
      </c>
      <c r="L43" s="16" t="s">
        <v>559</v>
      </c>
    </row>
    <row r="44" spans="1:12" ht="56.25">
      <c r="A44" s="49" t="s">
        <v>560</v>
      </c>
      <c r="B44" s="50" t="s">
        <v>6</v>
      </c>
      <c r="C44" s="45" t="s">
        <v>67</v>
      </c>
      <c r="D44" s="114" t="s">
        <v>561</v>
      </c>
      <c r="E44" s="115"/>
      <c r="F44" s="115"/>
      <c r="G44" s="116"/>
      <c r="H44" s="42">
        <v>2400000</v>
      </c>
      <c r="I44" s="47">
        <v>2105518.6</v>
      </c>
      <c r="J44" s="48">
        <v>294481.40000000002</v>
      </c>
      <c r="K44" s="51" t="str">
        <f t="shared" si="0"/>
        <v>00011105010000000120</v>
      </c>
      <c r="L44" s="16" t="s">
        <v>562</v>
      </c>
    </row>
    <row r="45" spans="1:12" s="60" customFormat="1" ht="67.5">
      <c r="A45" s="52" t="s">
        <v>563</v>
      </c>
      <c r="B45" s="53" t="s">
        <v>6</v>
      </c>
      <c r="C45" s="54" t="s">
        <v>67</v>
      </c>
      <c r="D45" s="118" t="s">
        <v>564</v>
      </c>
      <c r="E45" s="119"/>
      <c r="F45" s="119"/>
      <c r="G45" s="120"/>
      <c r="H45" s="55">
        <v>2400000</v>
      </c>
      <c r="I45" s="56">
        <v>2105518.6</v>
      </c>
      <c r="J45" s="57">
        <f>IF(IF(H45="",0,H45)=0,0,(IF(H45&gt;0,IF(I45&gt;H45,0,H45-I45),IF(I45&gt;H45,H45-I45,0))))</f>
        <v>294481.40000000002</v>
      </c>
      <c r="K45" s="58" t="str">
        <f t="shared" si="0"/>
        <v>00011105013130000120</v>
      </c>
      <c r="L45" s="59" t="str">
        <f>C45 &amp; D45 &amp; G45</f>
        <v>00011105013130000120</v>
      </c>
    </row>
    <row r="46" spans="1:12" ht="67.5">
      <c r="A46" s="49" t="s">
        <v>565</v>
      </c>
      <c r="B46" s="50" t="s">
        <v>6</v>
      </c>
      <c r="C46" s="45" t="s">
        <v>67</v>
      </c>
      <c r="D46" s="114" t="s">
        <v>566</v>
      </c>
      <c r="E46" s="115"/>
      <c r="F46" s="115"/>
      <c r="G46" s="116"/>
      <c r="H46" s="42">
        <v>950000</v>
      </c>
      <c r="I46" s="47">
        <v>932146.21</v>
      </c>
      <c r="J46" s="48">
        <v>17853.79</v>
      </c>
      <c r="K46" s="51" t="str">
        <f t="shared" si="0"/>
        <v>00011109000000000120</v>
      </c>
      <c r="L46" s="16" t="s">
        <v>567</v>
      </c>
    </row>
    <row r="47" spans="1:12" ht="67.5">
      <c r="A47" s="49" t="s">
        <v>568</v>
      </c>
      <c r="B47" s="50" t="s">
        <v>6</v>
      </c>
      <c r="C47" s="45" t="s">
        <v>67</v>
      </c>
      <c r="D47" s="114" t="s">
        <v>569</v>
      </c>
      <c r="E47" s="115"/>
      <c r="F47" s="115"/>
      <c r="G47" s="116"/>
      <c r="H47" s="42">
        <v>950000</v>
      </c>
      <c r="I47" s="47">
        <v>932146.21</v>
      </c>
      <c r="J47" s="48">
        <v>17853.79</v>
      </c>
      <c r="K47" s="51" t="str">
        <f t="shared" si="0"/>
        <v>00011109040000000120</v>
      </c>
      <c r="L47" s="16" t="s">
        <v>570</v>
      </c>
    </row>
    <row r="48" spans="1:12" s="60" customFormat="1" ht="67.5">
      <c r="A48" s="52" t="s">
        <v>571</v>
      </c>
      <c r="B48" s="53" t="s">
        <v>6</v>
      </c>
      <c r="C48" s="54" t="s">
        <v>67</v>
      </c>
      <c r="D48" s="118" t="s">
        <v>572</v>
      </c>
      <c r="E48" s="119"/>
      <c r="F48" s="119"/>
      <c r="G48" s="120"/>
      <c r="H48" s="55">
        <v>950000</v>
      </c>
      <c r="I48" s="56">
        <v>932146.21</v>
      </c>
      <c r="J48" s="57">
        <f>IF(IF(H48="",0,H48)=0,0,(IF(H48&gt;0,IF(I48&gt;H48,0,H48-I48),IF(I48&gt;H48,H48-I48,0))))</f>
        <v>17853.79</v>
      </c>
      <c r="K48" s="58" t="str">
        <f t="shared" si="0"/>
        <v>00011109045130000120</v>
      </c>
      <c r="L48" s="59" t="str">
        <f>C48 &amp; D48 &amp; G48</f>
        <v>00011109045130000120</v>
      </c>
    </row>
    <row r="49" spans="1:12" ht="22.5">
      <c r="A49" s="49" t="s">
        <v>573</v>
      </c>
      <c r="B49" s="50" t="s">
        <v>6</v>
      </c>
      <c r="C49" s="45" t="s">
        <v>67</v>
      </c>
      <c r="D49" s="114" t="s">
        <v>574</v>
      </c>
      <c r="E49" s="115"/>
      <c r="F49" s="115"/>
      <c r="G49" s="116"/>
      <c r="H49" s="42">
        <v>1400000</v>
      </c>
      <c r="I49" s="47">
        <v>1668147.75</v>
      </c>
      <c r="J49" s="48">
        <v>0</v>
      </c>
      <c r="K49" s="51" t="str">
        <f t="shared" ref="K49:K69" si="1">C49 &amp; D49 &amp; G49</f>
        <v>00011400000000000000</v>
      </c>
      <c r="L49" s="16" t="s">
        <v>575</v>
      </c>
    </row>
    <row r="50" spans="1:12" ht="22.5">
      <c r="A50" s="49" t="s">
        <v>576</v>
      </c>
      <c r="B50" s="50" t="s">
        <v>6</v>
      </c>
      <c r="C50" s="45" t="s">
        <v>67</v>
      </c>
      <c r="D50" s="114" t="s">
        <v>577</v>
      </c>
      <c r="E50" s="115"/>
      <c r="F50" s="115"/>
      <c r="G50" s="116"/>
      <c r="H50" s="42">
        <v>1400000</v>
      </c>
      <c r="I50" s="47">
        <v>1668147.75</v>
      </c>
      <c r="J50" s="48">
        <v>0</v>
      </c>
      <c r="K50" s="51" t="str">
        <f t="shared" si="1"/>
        <v>00011406000000000430</v>
      </c>
      <c r="L50" s="16" t="s">
        <v>578</v>
      </c>
    </row>
    <row r="51" spans="1:12" ht="33.75">
      <c r="A51" s="49" t="s">
        <v>579</v>
      </c>
      <c r="B51" s="50" t="s">
        <v>6</v>
      </c>
      <c r="C51" s="45" t="s">
        <v>67</v>
      </c>
      <c r="D51" s="114" t="s">
        <v>580</v>
      </c>
      <c r="E51" s="115"/>
      <c r="F51" s="115"/>
      <c r="G51" s="116"/>
      <c r="H51" s="42">
        <v>1400000</v>
      </c>
      <c r="I51" s="47">
        <v>1668147.75</v>
      </c>
      <c r="J51" s="48">
        <v>0</v>
      </c>
      <c r="K51" s="51" t="str">
        <f t="shared" si="1"/>
        <v>00011406010000000430</v>
      </c>
      <c r="L51" s="16" t="s">
        <v>581</v>
      </c>
    </row>
    <row r="52" spans="1:12" s="60" customFormat="1" ht="45">
      <c r="A52" s="52" t="s">
        <v>582</v>
      </c>
      <c r="B52" s="53" t="s">
        <v>6</v>
      </c>
      <c r="C52" s="54" t="s">
        <v>67</v>
      </c>
      <c r="D52" s="118" t="s">
        <v>583</v>
      </c>
      <c r="E52" s="119"/>
      <c r="F52" s="119"/>
      <c r="G52" s="120"/>
      <c r="H52" s="55">
        <v>1400000</v>
      </c>
      <c r="I52" s="56">
        <v>1668147.75</v>
      </c>
      <c r="J52" s="57">
        <f>IF(IF(H52="",0,H52)=0,0,(IF(H52&gt;0,IF(I52&gt;H52,0,H52-I52),IF(I52&gt;H52,H52-I52,0))))</f>
        <v>0</v>
      </c>
      <c r="K52" s="58" t="str">
        <f t="shared" si="1"/>
        <v>00011406013130000430</v>
      </c>
      <c r="L52" s="59" t="str">
        <f>C52 &amp; D52 &amp; G52</f>
        <v>00011406013130000430</v>
      </c>
    </row>
    <row r="53" spans="1:12">
      <c r="A53" s="49" t="s">
        <v>584</v>
      </c>
      <c r="B53" s="50" t="s">
        <v>6</v>
      </c>
      <c r="C53" s="45" t="s">
        <v>67</v>
      </c>
      <c r="D53" s="114" t="s">
        <v>585</v>
      </c>
      <c r="E53" s="115"/>
      <c r="F53" s="115"/>
      <c r="G53" s="116"/>
      <c r="H53" s="42">
        <v>473064.69</v>
      </c>
      <c r="I53" s="47">
        <v>183129.28</v>
      </c>
      <c r="J53" s="48">
        <v>289935.40999999997</v>
      </c>
      <c r="K53" s="51" t="str">
        <f t="shared" si="1"/>
        <v>00011600000000000000</v>
      </c>
      <c r="L53" s="16" t="s">
        <v>586</v>
      </c>
    </row>
    <row r="54" spans="1:12" ht="45">
      <c r="A54" s="49" t="s">
        <v>587</v>
      </c>
      <c r="B54" s="50" t="s">
        <v>6</v>
      </c>
      <c r="C54" s="45" t="s">
        <v>67</v>
      </c>
      <c r="D54" s="114" t="s">
        <v>588</v>
      </c>
      <c r="E54" s="115"/>
      <c r="F54" s="115"/>
      <c r="G54" s="116"/>
      <c r="H54" s="42">
        <v>2951.9</v>
      </c>
      <c r="I54" s="47">
        <v>2951.9</v>
      </c>
      <c r="J54" s="48">
        <v>0</v>
      </c>
      <c r="K54" s="51" t="str">
        <f t="shared" si="1"/>
        <v>00011633000000000140</v>
      </c>
      <c r="L54" s="16" t="s">
        <v>589</v>
      </c>
    </row>
    <row r="55" spans="1:12" s="60" customFormat="1" ht="56.25">
      <c r="A55" s="52" t="s">
        <v>590</v>
      </c>
      <c r="B55" s="53" t="s">
        <v>6</v>
      </c>
      <c r="C55" s="54" t="s">
        <v>67</v>
      </c>
      <c r="D55" s="118" t="s">
        <v>591</v>
      </c>
      <c r="E55" s="119"/>
      <c r="F55" s="119"/>
      <c r="G55" s="120"/>
      <c r="H55" s="55">
        <v>2951.9</v>
      </c>
      <c r="I55" s="56">
        <v>2951.9</v>
      </c>
      <c r="J55" s="57">
        <f>IF(IF(H55="",0,H55)=0,0,(IF(H55&gt;0,IF(I55&gt;H55,0,H55-I55),IF(I55&gt;H55,H55-I55,0))))</f>
        <v>0</v>
      </c>
      <c r="K55" s="58" t="str">
        <f t="shared" si="1"/>
        <v>00011633050130000140</v>
      </c>
      <c r="L55" s="59" t="str">
        <f>C55 &amp; D55 &amp; G55</f>
        <v>00011633050130000140</v>
      </c>
    </row>
    <row r="56" spans="1:12" ht="67.5">
      <c r="A56" s="49" t="s">
        <v>592</v>
      </c>
      <c r="B56" s="50" t="s">
        <v>6</v>
      </c>
      <c r="C56" s="45" t="s">
        <v>67</v>
      </c>
      <c r="D56" s="114" t="s">
        <v>593</v>
      </c>
      <c r="E56" s="115"/>
      <c r="F56" s="115"/>
      <c r="G56" s="116"/>
      <c r="H56" s="42">
        <v>423312.79</v>
      </c>
      <c r="I56" s="47">
        <v>180177.38</v>
      </c>
      <c r="J56" s="48">
        <v>243135.41</v>
      </c>
      <c r="K56" s="51" t="str">
        <f t="shared" si="1"/>
        <v>00011646000000000140</v>
      </c>
      <c r="L56" s="16" t="s">
        <v>594</v>
      </c>
    </row>
    <row r="57" spans="1:12" s="60" customFormat="1" ht="78.75">
      <c r="A57" s="52" t="s">
        <v>595</v>
      </c>
      <c r="B57" s="53" t="s">
        <v>6</v>
      </c>
      <c r="C57" s="54" t="s">
        <v>67</v>
      </c>
      <c r="D57" s="118" t="s">
        <v>596</v>
      </c>
      <c r="E57" s="119"/>
      <c r="F57" s="119"/>
      <c r="G57" s="120"/>
      <c r="H57" s="55">
        <v>423312.79</v>
      </c>
      <c r="I57" s="56">
        <v>180177.38</v>
      </c>
      <c r="J57" s="57">
        <f>IF(IF(H57="",0,H57)=0,0,(IF(H57&gt;0,IF(I57&gt;H57,0,H57-I57),IF(I57&gt;H57,H57-I57,0))))</f>
        <v>243135.41</v>
      </c>
      <c r="K57" s="58" t="str">
        <f t="shared" si="1"/>
        <v>00011646000130000140</v>
      </c>
      <c r="L57" s="59" t="str">
        <f>C57 &amp; D57 &amp; G57</f>
        <v>00011646000130000140</v>
      </c>
    </row>
    <row r="58" spans="1:12" ht="22.5">
      <c r="A58" s="49" t="s">
        <v>597</v>
      </c>
      <c r="B58" s="50" t="s">
        <v>6</v>
      </c>
      <c r="C58" s="45" t="s">
        <v>67</v>
      </c>
      <c r="D58" s="114" t="s">
        <v>598</v>
      </c>
      <c r="E58" s="115"/>
      <c r="F58" s="115"/>
      <c r="G58" s="116"/>
      <c r="H58" s="42">
        <v>46800</v>
      </c>
      <c r="I58" s="47">
        <v>0</v>
      </c>
      <c r="J58" s="48">
        <v>46800</v>
      </c>
      <c r="K58" s="51" t="str">
        <f t="shared" si="1"/>
        <v>00011690000000000140</v>
      </c>
      <c r="L58" s="16" t="s">
        <v>599</v>
      </c>
    </row>
    <row r="59" spans="1:12" s="60" customFormat="1" ht="33.75">
      <c r="A59" s="52" t="s">
        <v>600</v>
      </c>
      <c r="B59" s="53" t="s">
        <v>6</v>
      </c>
      <c r="C59" s="54" t="s">
        <v>67</v>
      </c>
      <c r="D59" s="118" t="s">
        <v>601</v>
      </c>
      <c r="E59" s="119"/>
      <c r="F59" s="119"/>
      <c r="G59" s="120"/>
      <c r="H59" s="55">
        <v>46800</v>
      </c>
      <c r="I59" s="56">
        <v>0</v>
      </c>
      <c r="J59" s="57">
        <f>IF(IF(H59="",0,H59)=0,0,(IF(H59&gt;0,IF(I59&gt;H59,0,H59-I59),IF(I59&gt;H59,H59-I59,0))))</f>
        <v>46800</v>
      </c>
      <c r="K59" s="58" t="str">
        <f t="shared" si="1"/>
        <v>00011690050130000140</v>
      </c>
      <c r="L59" s="59" t="str">
        <f>C59 &amp; D59 &amp; G59</f>
        <v>00011690050130000140</v>
      </c>
    </row>
    <row r="60" spans="1:12">
      <c r="A60" s="49" t="s">
        <v>602</v>
      </c>
      <c r="B60" s="50" t="s">
        <v>6</v>
      </c>
      <c r="C60" s="45" t="s">
        <v>67</v>
      </c>
      <c r="D60" s="114" t="s">
        <v>603</v>
      </c>
      <c r="E60" s="115"/>
      <c r="F60" s="115"/>
      <c r="G60" s="116"/>
      <c r="H60" s="42">
        <v>15395166</v>
      </c>
      <c r="I60" s="47">
        <v>12142000</v>
      </c>
      <c r="J60" s="48">
        <v>3253166</v>
      </c>
      <c r="K60" s="51" t="str">
        <f t="shared" si="1"/>
        <v>00020000000000000000</v>
      </c>
      <c r="L60" s="16" t="s">
        <v>604</v>
      </c>
    </row>
    <row r="61" spans="1:12" ht="33.75">
      <c r="A61" s="49" t="s">
        <v>605</v>
      </c>
      <c r="B61" s="50" t="s">
        <v>6</v>
      </c>
      <c r="C61" s="45" t="s">
        <v>67</v>
      </c>
      <c r="D61" s="114" t="s">
        <v>606</v>
      </c>
      <c r="E61" s="115"/>
      <c r="F61" s="115"/>
      <c r="G61" s="116"/>
      <c r="H61" s="42">
        <v>15169166</v>
      </c>
      <c r="I61" s="47">
        <v>11916000</v>
      </c>
      <c r="J61" s="48">
        <v>3253166</v>
      </c>
      <c r="K61" s="51" t="str">
        <f t="shared" si="1"/>
        <v>00020200000000000000</v>
      </c>
      <c r="L61" s="16" t="s">
        <v>607</v>
      </c>
    </row>
    <row r="62" spans="1:12" ht="22.5">
      <c r="A62" s="49" t="s">
        <v>608</v>
      </c>
      <c r="B62" s="50" t="s">
        <v>6</v>
      </c>
      <c r="C62" s="45" t="s">
        <v>67</v>
      </c>
      <c r="D62" s="114" t="s">
        <v>609</v>
      </c>
      <c r="E62" s="115"/>
      <c r="F62" s="115"/>
      <c r="G62" s="116"/>
      <c r="H62" s="42">
        <v>15169166</v>
      </c>
      <c r="I62" s="47">
        <v>11916000</v>
      </c>
      <c r="J62" s="48">
        <v>3253166</v>
      </c>
      <c r="K62" s="51" t="str">
        <f t="shared" si="1"/>
        <v>00020220000000000151</v>
      </c>
      <c r="L62" s="16" t="s">
        <v>610</v>
      </c>
    </row>
    <row r="63" spans="1:12" ht="45">
      <c r="A63" s="49" t="s">
        <v>611</v>
      </c>
      <c r="B63" s="50" t="s">
        <v>6</v>
      </c>
      <c r="C63" s="45" t="s">
        <v>67</v>
      </c>
      <c r="D63" s="114" t="s">
        <v>612</v>
      </c>
      <c r="E63" s="115"/>
      <c r="F63" s="115"/>
      <c r="G63" s="116"/>
      <c r="H63" s="42">
        <v>3253166</v>
      </c>
      <c r="I63" s="47">
        <v>0</v>
      </c>
      <c r="J63" s="48">
        <v>3253166</v>
      </c>
      <c r="K63" s="51" t="str">
        <f t="shared" si="1"/>
        <v>00020225555000000151</v>
      </c>
      <c r="L63" s="16" t="s">
        <v>613</v>
      </c>
    </row>
    <row r="64" spans="1:12" s="60" customFormat="1" ht="45">
      <c r="A64" s="52" t="s">
        <v>614</v>
      </c>
      <c r="B64" s="53" t="s">
        <v>6</v>
      </c>
      <c r="C64" s="54" t="s">
        <v>67</v>
      </c>
      <c r="D64" s="118" t="s">
        <v>615</v>
      </c>
      <c r="E64" s="119"/>
      <c r="F64" s="119"/>
      <c r="G64" s="120"/>
      <c r="H64" s="55">
        <v>3253166</v>
      </c>
      <c r="I64" s="56">
        <v>0</v>
      </c>
      <c r="J64" s="57">
        <f>IF(IF(H64="",0,H64)=0,0,(IF(H64&gt;0,IF(I64&gt;H64,0,H64-I64),IF(I64&gt;H64,H64-I64,0))))</f>
        <v>3253166</v>
      </c>
      <c r="K64" s="58" t="str">
        <f t="shared" si="1"/>
        <v>00020225555130000151</v>
      </c>
      <c r="L64" s="59" t="str">
        <f>C64 &amp; D64 &amp; G64</f>
        <v>00020225555130000151</v>
      </c>
    </row>
    <row r="65" spans="1:12">
      <c r="A65" s="49" t="s">
        <v>616</v>
      </c>
      <c r="B65" s="50" t="s">
        <v>6</v>
      </c>
      <c r="C65" s="45" t="s">
        <v>67</v>
      </c>
      <c r="D65" s="114" t="s">
        <v>617</v>
      </c>
      <c r="E65" s="115"/>
      <c r="F65" s="115"/>
      <c r="G65" s="116"/>
      <c r="H65" s="42">
        <v>11916000</v>
      </c>
      <c r="I65" s="47">
        <v>11916000</v>
      </c>
      <c r="J65" s="48">
        <v>0</v>
      </c>
      <c r="K65" s="51" t="str">
        <f t="shared" si="1"/>
        <v>00020229999000000151</v>
      </c>
      <c r="L65" s="16" t="s">
        <v>618</v>
      </c>
    </row>
    <row r="66" spans="1:12" s="60" customFormat="1">
      <c r="A66" s="52" t="s">
        <v>619</v>
      </c>
      <c r="B66" s="53" t="s">
        <v>6</v>
      </c>
      <c r="C66" s="54" t="s">
        <v>67</v>
      </c>
      <c r="D66" s="118" t="s">
        <v>620</v>
      </c>
      <c r="E66" s="119"/>
      <c r="F66" s="119"/>
      <c r="G66" s="120"/>
      <c r="H66" s="55">
        <v>11916000</v>
      </c>
      <c r="I66" s="56">
        <v>11916000</v>
      </c>
      <c r="J66" s="57">
        <f>IF(IF(H66="",0,H66)=0,0,(IF(H66&gt;0,IF(I66&gt;H66,0,H66-I66),IF(I66&gt;H66,H66-I66,0))))</f>
        <v>0</v>
      </c>
      <c r="K66" s="58" t="str">
        <f t="shared" si="1"/>
        <v>00020229999130000151</v>
      </c>
      <c r="L66" s="59" t="str">
        <f>C66 &amp; D66 &amp; G66</f>
        <v>00020229999130000151</v>
      </c>
    </row>
    <row r="67" spans="1:12">
      <c r="A67" s="49" t="s">
        <v>621</v>
      </c>
      <c r="B67" s="50" t="s">
        <v>6</v>
      </c>
      <c r="C67" s="45" t="s">
        <v>67</v>
      </c>
      <c r="D67" s="114" t="s">
        <v>622</v>
      </c>
      <c r="E67" s="115"/>
      <c r="F67" s="115"/>
      <c r="G67" s="116"/>
      <c r="H67" s="42">
        <v>226000</v>
      </c>
      <c r="I67" s="47">
        <v>226000</v>
      </c>
      <c r="J67" s="48">
        <v>0</v>
      </c>
      <c r="K67" s="51" t="str">
        <f t="shared" si="1"/>
        <v>00020700000000000000</v>
      </c>
      <c r="L67" s="16" t="s">
        <v>623</v>
      </c>
    </row>
    <row r="68" spans="1:12" ht="22.5">
      <c r="A68" s="49" t="s">
        <v>624</v>
      </c>
      <c r="B68" s="50" t="s">
        <v>6</v>
      </c>
      <c r="C68" s="45" t="s">
        <v>67</v>
      </c>
      <c r="D68" s="114" t="s">
        <v>625</v>
      </c>
      <c r="E68" s="115"/>
      <c r="F68" s="115"/>
      <c r="G68" s="116"/>
      <c r="H68" s="42">
        <v>226000</v>
      </c>
      <c r="I68" s="47">
        <v>226000</v>
      </c>
      <c r="J68" s="48">
        <v>0</v>
      </c>
      <c r="K68" s="51" t="str">
        <f t="shared" si="1"/>
        <v>00020705000130000180</v>
      </c>
      <c r="L68" s="16" t="s">
        <v>626</v>
      </c>
    </row>
    <row r="69" spans="1:12" s="60" customFormat="1" ht="22.5">
      <c r="A69" s="52" t="s">
        <v>624</v>
      </c>
      <c r="B69" s="53" t="s">
        <v>6</v>
      </c>
      <c r="C69" s="54" t="s">
        <v>67</v>
      </c>
      <c r="D69" s="118" t="s">
        <v>627</v>
      </c>
      <c r="E69" s="119"/>
      <c r="F69" s="119"/>
      <c r="G69" s="120"/>
      <c r="H69" s="55">
        <v>226000</v>
      </c>
      <c r="I69" s="56">
        <v>226000</v>
      </c>
      <c r="J69" s="57">
        <f>IF(IF(H69="",0,H69)=0,0,(IF(H69&gt;0,IF(I69&gt;H69,0,H69-I69),IF(I69&gt;H69,H69-I69,0))))</f>
        <v>0</v>
      </c>
      <c r="K69" s="58" t="str">
        <f t="shared" si="1"/>
        <v>00020705030130000180</v>
      </c>
      <c r="L69" s="59" t="str">
        <f>C69 &amp; D69 &amp; G69</f>
        <v>00020705030130000180</v>
      </c>
    </row>
    <row r="70" spans="1:12" ht="3.75" hidden="1" customHeight="1" thickBot="1">
      <c r="A70" s="61"/>
      <c r="B70" s="62"/>
      <c r="C70" s="63"/>
      <c r="D70" s="64"/>
      <c r="E70" s="64"/>
      <c r="F70" s="64"/>
      <c r="G70" s="64"/>
      <c r="H70" s="65"/>
      <c r="I70" s="66"/>
      <c r="J70" s="67"/>
      <c r="K70" s="68"/>
    </row>
    <row r="71" spans="1:12">
      <c r="A71" s="69"/>
      <c r="B71" s="70"/>
      <c r="C71" s="6"/>
      <c r="D71" s="6"/>
      <c r="E71" s="6"/>
      <c r="F71" s="6"/>
      <c r="G71" s="6"/>
      <c r="H71" s="71"/>
      <c r="I71" s="71"/>
      <c r="J71" s="6"/>
      <c r="K71" s="6"/>
    </row>
    <row r="72" spans="1:12" ht="12.75" customHeight="1">
      <c r="A72" s="138" t="s">
        <v>24</v>
      </c>
      <c r="B72" s="138"/>
      <c r="C72" s="138"/>
      <c r="D72" s="138"/>
      <c r="E72" s="138"/>
      <c r="F72" s="138"/>
      <c r="G72" s="138"/>
      <c r="H72" s="138"/>
      <c r="I72" s="138"/>
      <c r="J72" s="138"/>
      <c r="K72" s="28"/>
    </row>
    <row r="73" spans="1:12">
      <c r="A73" s="30"/>
      <c r="B73" s="30"/>
      <c r="C73" s="31"/>
      <c r="D73" s="31"/>
      <c r="E73" s="31"/>
      <c r="F73" s="31"/>
      <c r="G73" s="31"/>
      <c r="H73" s="32"/>
      <c r="I73" s="32"/>
      <c r="J73" s="23" t="s">
        <v>20</v>
      </c>
      <c r="K73" s="23"/>
    </row>
    <row r="74" spans="1:12" ht="12.75" customHeight="1">
      <c r="A74" s="139" t="s">
        <v>38</v>
      </c>
      <c r="B74" s="139" t="s">
        <v>39</v>
      </c>
      <c r="C74" s="142" t="s">
        <v>43</v>
      </c>
      <c r="D74" s="143"/>
      <c r="E74" s="143"/>
      <c r="F74" s="143"/>
      <c r="G74" s="144"/>
      <c r="H74" s="139" t="s">
        <v>41</v>
      </c>
      <c r="I74" s="139" t="s">
        <v>23</v>
      </c>
      <c r="J74" s="139" t="s">
        <v>42</v>
      </c>
      <c r="K74" s="35"/>
    </row>
    <row r="75" spans="1:12">
      <c r="A75" s="140"/>
      <c r="B75" s="140"/>
      <c r="C75" s="145"/>
      <c r="D75" s="146"/>
      <c r="E75" s="146"/>
      <c r="F75" s="146"/>
      <c r="G75" s="147"/>
      <c r="H75" s="140"/>
      <c r="I75" s="140"/>
      <c r="J75" s="140"/>
      <c r="K75" s="35"/>
    </row>
    <row r="76" spans="1:12">
      <c r="A76" s="141"/>
      <c r="B76" s="141"/>
      <c r="C76" s="148"/>
      <c r="D76" s="149"/>
      <c r="E76" s="149"/>
      <c r="F76" s="149"/>
      <c r="G76" s="150"/>
      <c r="H76" s="141"/>
      <c r="I76" s="141"/>
      <c r="J76" s="141"/>
      <c r="K76" s="35"/>
    </row>
    <row r="77" spans="1:12" ht="13.5" thickBot="1">
      <c r="A77" s="36">
        <v>1</v>
      </c>
      <c r="B77" s="37">
        <v>2</v>
      </c>
      <c r="C77" s="135">
        <v>3</v>
      </c>
      <c r="D77" s="136"/>
      <c r="E77" s="136"/>
      <c r="F77" s="136"/>
      <c r="G77" s="137"/>
      <c r="H77" s="38" t="s">
        <v>2</v>
      </c>
      <c r="I77" s="38" t="s">
        <v>25</v>
      </c>
      <c r="J77" s="38" t="s">
        <v>26</v>
      </c>
      <c r="K77" s="39"/>
    </row>
    <row r="78" spans="1:12">
      <c r="A78" s="40" t="s">
        <v>5</v>
      </c>
      <c r="B78" s="41" t="s">
        <v>7</v>
      </c>
      <c r="C78" s="131" t="s">
        <v>17</v>
      </c>
      <c r="D78" s="132"/>
      <c r="E78" s="132"/>
      <c r="F78" s="132"/>
      <c r="G78" s="133"/>
      <c r="H78" s="42">
        <v>69476691.650000006</v>
      </c>
      <c r="I78" s="42">
        <v>42892200.479999997</v>
      </c>
      <c r="J78" s="43">
        <v>26584491.170000002</v>
      </c>
    </row>
    <row r="79" spans="1:12" ht="12.75" customHeight="1">
      <c r="A79" s="72" t="s">
        <v>4</v>
      </c>
      <c r="B79" s="3"/>
      <c r="C79" s="134"/>
      <c r="D79" s="115"/>
      <c r="E79" s="115"/>
      <c r="F79" s="115"/>
      <c r="G79" s="116"/>
      <c r="H79" s="73"/>
      <c r="I79" s="74"/>
      <c r="J79" s="75"/>
    </row>
    <row r="80" spans="1:12">
      <c r="A80" s="49" t="s">
        <v>89</v>
      </c>
      <c r="B80" s="50" t="s">
        <v>7</v>
      </c>
      <c r="C80" s="45" t="s">
        <v>67</v>
      </c>
      <c r="D80" s="76" t="s">
        <v>92</v>
      </c>
      <c r="E80" s="114" t="s">
        <v>91</v>
      </c>
      <c r="F80" s="121"/>
      <c r="G80" s="46" t="s">
        <v>67</v>
      </c>
      <c r="H80" s="42">
        <v>2343312.6800000002</v>
      </c>
      <c r="I80" s="47">
        <v>1292345.2</v>
      </c>
      <c r="J80" s="48">
        <v>1050967.48</v>
      </c>
      <c r="K80" s="51" t="str">
        <f t="shared" ref="K80:K143" si="2">C80 &amp; D80 &amp;E80 &amp; F80 &amp; G80</f>
        <v>00001000000000000000</v>
      </c>
      <c r="L80" s="7" t="s">
        <v>90</v>
      </c>
    </row>
    <row r="81" spans="1:12" ht="33.75">
      <c r="A81" s="49" t="s">
        <v>93</v>
      </c>
      <c r="B81" s="50" t="s">
        <v>7</v>
      </c>
      <c r="C81" s="45" t="s">
        <v>67</v>
      </c>
      <c r="D81" s="76" t="s">
        <v>95</v>
      </c>
      <c r="E81" s="114" t="s">
        <v>91</v>
      </c>
      <c r="F81" s="121"/>
      <c r="G81" s="46" t="s">
        <v>67</v>
      </c>
      <c r="H81" s="42">
        <v>16000</v>
      </c>
      <c r="I81" s="47">
        <v>16000</v>
      </c>
      <c r="J81" s="48">
        <v>0</v>
      </c>
      <c r="K81" s="51" t="str">
        <f t="shared" si="2"/>
        <v>00001030000000000000</v>
      </c>
      <c r="L81" s="7" t="s">
        <v>94</v>
      </c>
    </row>
    <row r="82" spans="1:12" ht="22.5">
      <c r="A82" s="49" t="s">
        <v>96</v>
      </c>
      <c r="B82" s="50" t="s">
        <v>7</v>
      </c>
      <c r="C82" s="45" t="s">
        <v>67</v>
      </c>
      <c r="D82" s="76" t="s">
        <v>95</v>
      </c>
      <c r="E82" s="114" t="s">
        <v>98</v>
      </c>
      <c r="F82" s="121"/>
      <c r="G82" s="46" t="s">
        <v>67</v>
      </c>
      <c r="H82" s="42">
        <v>16000</v>
      </c>
      <c r="I82" s="47">
        <v>16000</v>
      </c>
      <c r="J82" s="48">
        <v>0</v>
      </c>
      <c r="K82" s="51" t="str">
        <f t="shared" si="2"/>
        <v>00001039290002110000</v>
      </c>
      <c r="L82" s="7" t="s">
        <v>97</v>
      </c>
    </row>
    <row r="83" spans="1:12" ht="22.5">
      <c r="A83" s="49" t="s">
        <v>99</v>
      </c>
      <c r="B83" s="50" t="s">
        <v>7</v>
      </c>
      <c r="C83" s="45" t="s">
        <v>67</v>
      </c>
      <c r="D83" s="76" t="s">
        <v>95</v>
      </c>
      <c r="E83" s="114" t="s">
        <v>98</v>
      </c>
      <c r="F83" s="121"/>
      <c r="G83" s="46" t="s">
        <v>7</v>
      </c>
      <c r="H83" s="42">
        <v>16000</v>
      </c>
      <c r="I83" s="47">
        <v>16000</v>
      </c>
      <c r="J83" s="48">
        <v>0</v>
      </c>
      <c r="K83" s="51" t="str">
        <f t="shared" si="2"/>
        <v>00001039290002110200</v>
      </c>
      <c r="L83" s="7" t="s">
        <v>100</v>
      </c>
    </row>
    <row r="84" spans="1:12" ht="22.5">
      <c r="A84" s="49" t="s">
        <v>101</v>
      </c>
      <c r="B84" s="50" t="s">
        <v>7</v>
      </c>
      <c r="C84" s="45" t="s">
        <v>67</v>
      </c>
      <c r="D84" s="76" t="s">
        <v>95</v>
      </c>
      <c r="E84" s="114" t="s">
        <v>98</v>
      </c>
      <c r="F84" s="121"/>
      <c r="G84" s="46" t="s">
        <v>103</v>
      </c>
      <c r="H84" s="42">
        <v>16000</v>
      </c>
      <c r="I84" s="47">
        <v>16000</v>
      </c>
      <c r="J84" s="48">
        <v>0</v>
      </c>
      <c r="K84" s="51" t="str">
        <f t="shared" si="2"/>
        <v>00001039290002110240</v>
      </c>
      <c r="L84" s="7" t="s">
        <v>102</v>
      </c>
    </row>
    <row r="85" spans="1:12" s="60" customFormat="1">
      <c r="A85" s="52" t="s">
        <v>104</v>
      </c>
      <c r="B85" s="53" t="s">
        <v>7</v>
      </c>
      <c r="C85" s="54" t="s">
        <v>67</v>
      </c>
      <c r="D85" s="77" t="s">
        <v>95</v>
      </c>
      <c r="E85" s="118" t="s">
        <v>98</v>
      </c>
      <c r="F85" s="122"/>
      <c r="G85" s="78" t="s">
        <v>105</v>
      </c>
      <c r="H85" s="55">
        <v>16000</v>
      </c>
      <c r="I85" s="56">
        <v>16000</v>
      </c>
      <c r="J85" s="57">
        <f>IF(IF(H85="",0,H85)=0,0,(IF(H85&gt;0,IF(I85&gt;H85,0,H85-I85),IF(I85&gt;H85,H85-I85,0))))</f>
        <v>0</v>
      </c>
      <c r="K85" s="51" t="str">
        <f t="shared" si="2"/>
        <v>00001039290002110244</v>
      </c>
      <c r="L85" s="59" t="str">
        <f>C85 &amp; D85 &amp;E85 &amp; F85 &amp; G85</f>
        <v>00001039290002110244</v>
      </c>
    </row>
    <row r="86" spans="1:12" ht="33.75">
      <c r="A86" s="49" t="s">
        <v>106</v>
      </c>
      <c r="B86" s="50" t="s">
        <v>7</v>
      </c>
      <c r="C86" s="45" t="s">
        <v>67</v>
      </c>
      <c r="D86" s="76" t="s">
        <v>108</v>
      </c>
      <c r="E86" s="114" t="s">
        <v>91</v>
      </c>
      <c r="F86" s="121"/>
      <c r="G86" s="46" t="s">
        <v>67</v>
      </c>
      <c r="H86" s="42">
        <v>400000</v>
      </c>
      <c r="I86" s="47">
        <v>400000</v>
      </c>
      <c r="J86" s="48">
        <v>0</v>
      </c>
      <c r="K86" s="51" t="str">
        <f t="shared" si="2"/>
        <v>00001060000000000000</v>
      </c>
      <c r="L86" s="7" t="s">
        <v>107</v>
      </c>
    </row>
    <row r="87" spans="1:12" ht="56.25">
      <c r="A87" s="49" t="s">
        <v>109</v>
      </c>
      <c r="B87" s="50" t="s">
        <v>7</v>
      </c>
      <c r="C87" s="45" t="s">
        <v>67</v>
      </c>
      <c r="D87" s="76" t="s">
        <v>108</v>
      </c>
      <c r="E87" s="114" t="s">
        <v>111</v>
      </c>
      <c r="F87" s="121"/>
      <c r="G87" s="46" t="s">
        <v>67</v>
      </c>
      <c r="H87" s="42">
        <v>400000</v>
      </c>
      <c r="I87" s="47">
        <v>400000</v>
      </c>
      <c r="J87" s="48">
        <v>0</v>
      </c>
      <c r="K87" s="51" t="str">
        <f t="shared" si="2"/>
        <v>00001069170095210000</v>
      </c>
      <c r="L87" s="7" t="s">
        <v>110</v>
      </c>
    </row>
    <row r="88" spans="1:12">
      <c r="A88" s="49" t="s">
        <v>112</v>
      </c>
      <c r="B88" s="50" t="s">
        <v>7</v>
      </c>
      <c r="C88" s="45" t="s">
        <v>67</v>
      </c>
      <c r="D88" s="76" t="s">
        <v>108</v>
      </c>
      <c r="E88" s="114" t="s">
        <v>111</v>
      </c>
      <c r="F88" s="121"/>
      <c r="G88" s="46" t="s">
        <v>8</v>
      </c>
      <c r="H88" s="42">
        <v>400000</v>
      </c>
      <c r="I88" s="47">
        <v>400000</v>
      </c>
      <c r="J88" s="48">
        <v>0</v>
      </c>
      <c r="K88" s="51" t="str">
        <f t="shared" si="2"/>
        <v>00001069170095210500</v>
      </c>
      <c r="L88" s="7" t="s">
        <v>113</v>
      </c>
    </row>
    <row r="89" spans="1:12" s="60" customFormat="1">
      <c r="A89" s="52" t="s">
        <v>114</v>
      </c>
      <c r="B89" s="53" t="s">
        <v>7</v>
      </c>
      <c r="C89" s="54" t="s">
        <v>67</v>
      </c>
      <c r="D89" s="77" t="s">
        <v>108</v>
      </c>
      <c r="E89" s="118" t="s">
        <v>111</v>
      </c>
      <c r="F89" s="122"/>
      <c r="G89" s="78" t="s">
        <v>115</v>
      </c>
      <c r="H89" s="55">
        <v>400000</v>
      </c>
      <c r="I89" s="56">
        <v>400000</v>
      </c>
      <c r="J89" s="57">
        <f>IF(IF(H89="",0,H89)=0,0,(IF(H89&gt;0,IF(I89&gt;H89,0,H89-I89),IF(I89&gt;H89,H89-I89,0))))</f>
        <v>0</v>
      </c>
      <c r="K89" s="51" t="str">
        <f t="shared" si="2"/>
        <v>00001069170095210540</v>
      </c>
      <c r="L89" s="59" t="str">
        <f>C89 &amp; D89 &amp;E89 &amp; F89 &amp; G89</f>
        <v>00001069170095210540</v>
      </c>
    </row>
    <row r="90" spans="1:12">
      <c r="A90" s="49" t="s">
        <v>116</v>
      </c>
      <c r="B90" s="50" t="s">
        <v>7</v>
      </c>
      <c r="C90" s="45" t="s">
        <v>67</v>
      </c>
      <c r="D90" s="76" t="s">
        <v>118</v>
      </c>
      <c r="E90" s="114" t="s">
        <v>91</v>
      </c>
      <c r="F90" s="121"/>
      <c r="G90" s="46" t="s">
        <v>67</v>
      </c>
      <c r="H90" s="42">
        <v>100000</v>
      </c>
      <c r="I90" s="47">
        <v>0</v>
      </c>
      <c r="J90" s="48">
        <v>100000</v>
      </c>
      <c r="K90" s="51" t="str">
        <f t="shared" si="2"/>
        <v>00001110000000000000</v>
      </c>
      <c r="L90" s="7" t="s">
        <v>117</v>
      </c>
    </row>
    <row r="91" spans="1:12" ht="22.5">
      <c r="A91" s="49" t="s">
        <v>119</v>
      </c>
      <c r="B91" s="50" t="s">
        <v>7</v>
      </c>
      <c r="C91" s="45" t="s">
        <v>67</v>
      </c>
      <c r="D91" s="76" t="s">
        <v>118</v>
      </c>
      <c r="E91" s="114" t="s">
        <v>121</v>
      </c>
      <c r="F91" s="121"/>
      <c r="G91" s="46" t="s">
        <v>67</v>
      </c>
      <c r="H91" s="42">
        <v>100000</v>
      </c>
      <c r="I91" s="47">
        <v>0</v>
      </c>
      <c r="J91" s="48">
        <v>100000</v>
      </c>
      <c r="K91" s="51" t="str">
        <f t="shared" si="2"/>
        <v>00001119390010010000</v>
      </c>
      <c r="L91" s="7" t="s">
        <v>120</v>
      </c>
    </row>
    <row r="92" spans="1:12">
      <c r="A92" s="49" t="s">
        <v>122</v>
      </c>
      <c r="B92" s="50" t="s">
        <v>7</v>
      </c>
      <c r="C92" s="45" t="s">
        <v>67</v>
      </c>
      <c r="D92" s="76" t="s">
        <v>118</v>
      </c>
      <c r="E92" s="114" t="s">
        <v>121</v>
      </c>
      <c r="F92" s="121"/>
      <c r="G92" s="46" t="s">
        <v>124</v>
      </c>
      <c r="H92" s="42">
        <v>100000</v>
      </c>
      <c r="I92" s="47">
        <v>0</v>
      </c>
      <c r="J92" s="48">
        <v>100000</v>
      </c>
      <c r="K92" s="51" t="str">
        <f t="shared" si="2"/>
        <v>00001119390010010800</v>
      </c>
      <c r="L92" s="7" t="s">
        <v>123</v>
      </c>
    </row>
    <row r="93" spans="1:12" s="60" customFormat="1">
      <c r="A93" s="52" t="s">
        <v>125</v>
      </c>
      <c r="B93" s="53" t="s">
        <v>7</v>
      </c>
      <c r="C93" s="54" t="s">
        <v>67</v>
      </c>
      <c r="D93" s="77" t="s">
        <v>118</v>
      </c>
      <c r="E93" s="118" t="s">
        <v>121</v>
      </c>
      <c r="F93" s="122"/>
      <c r="G93" s="78" t="s">
        <v>126</v>
      </c>
      <c r="H93" s="55">
        <v>100000</v>
      </c>
      <c r="I93" s="56">
        <v>0</v>
      </c>
      <c r="J93" s="57">
        <f>IF(IF(H93="",0,H93)=0,0,(IF(H93&gt;0,IF(I93&gt;H93,0,H93-I93),IF(I93&gt;H93,H93-I93,0))))</f>
        <v>100000</v>
      </c>
      <c r="K93" s="51" t="str">
        <f t="shared" si="2"/>
        <v>00001119390010010870</v>
      </c>
      <c r="L93" s="59" t="str">
        <f>C93 &amp; D93 &amp;E93 &amp; F93 &amp; G93</f>
        <v>00001119390010010870</v>
      </c>
    </row>
    <row r="94" spans="1:12">
      <c r="A94" s="49" t="s">
        <v>127</v>
      </c>
      <c r="B94" s="50" t="s">
        <v>7</v>
      </c>
      <c r="C94" s="45" t="s">
        <v>67</v>
      </c>
      <c r="D94" s="76" t="s">
        <v>129</v>
      </c>
      <c r="E94" s="114" t="s">
        <v>91</v>
      </c>
      <c r="F94" s="121"/>
      <c r="G94" s="46" t="s">
        <v>67</v>
      </c>
      <c r="H94" s="42">
        <v>1827312.68</v>
      </c>
      <c r="I94" s="47">
        <v>876345.2</v>
      </c>
      <c r="J94" s="48">
        <v>950967.48</v>
      </c>
      <c r="K94" s="51" t="str">
        <f t="shared" si="2"/>
        <v>00001130000000000000</v>
      </c>
      <c r="L94" s="7" t="s">
        <v>128</v>
      </c>
    </row>
    <row r="95" spans="1:12" ht="56.25">
      <c r="A95" s="49" t="s">
        <v>130</v>
      </c>
      <c r="B95" s="50" t="s">
        <v>7</v>
      </c>
      <c r="C95" s="45" t="s">
        <v>67</v>
      </c>
      <c r="D95" s="76" t="s">
        <v>129</v>
      </c>
      <c r="E95" s="114" t="s">
        <v>132</v>
      </c>
      <c r="F95" s="121"/>
      <c r="G95" s="46" t="s">
        <v>67</v>
      </c>
      <c r="H95" s="42">
        <v>9000</v>
      </c>
      <c r="I95" s="47">
        <v>0</v>
      </c>
      <c r="J95" s="48">
        <v>9000</v>
      </c>
      <c r="K95" s="51" t="str">
        <f t="shared" si="2"/>
        <v>00001130900113110000</v>
      </c>
      <c r="L95" s="7" t="s">
        <v>131</v>
      </c>
    </row>
    <row r="96" spans="1:12" ht="22.5">
      <c r="A96" s="49" t="s">
        <v>99</v>
      </c>
      <c r="B96" s="50" t="s">
        <v>7</v>
      </c>
      <c r="C96" s="45" t="s">
        <v>67</v>
      </c>
      <c r="D96" s="76" t="s">
        <v>129</v>
      </c>
      <c r="E96" s="114" t="s">
        <v>132</v>
      </c>
      <c r="F96" s="121"/>
      <c r="G96" s="46" t="s">
        <v>7</v>
      </c>
      <c r="H96" s="42">
        <v>9000</v>
      </c>
      <c r="I96" s="47">
        <v>0</v>
      </c>
      <c r="J96" s="48">
        <v>9000</v>
      </c>
      <c r="K96" s="51" t="str">
        <f t="shared" si="2"/>
        <v>00001130900113110200</v>
      </c>
      <c r="L96" s="7" t="s">
        <v>133</v>
      </c>
    </row>
    <row r="97" spans="1:12" ht="22.5">
      <c r="A97" s="49" t="s">
        <v>101</v>
      </c>
      <c r="B97" s="50" t="s">
        <v>7</v>
      </c>
      <c r="C97" s="45" t="s">
        <v>67</v>
      </c>
      <c r="D97" s="76" t="s">
        <v>129</v>
      </c>
      <c r="E97" s="114" t="s">
        <v>132</v>
      </c>
      <c r="F97" s="121"/>
      <c r="G97" s="46" t="s">
        <v>103</v>
      </c>
      <c r="H97" s="42">
        <v>9000</v>
      </c>
      <c r="I97" s="47">
        <v>0</v>
      </c>
      <c r="J97" s="48">
        <v>9000</v>
      </c>
      <c r="K97" s="51" t="str">
        <f t="shared" si="2"/>
        <v>00001130900113110240</v>
      </c>
      <c r="L97" s="7" t="s">
        <v>134</v>
      </c>
    </row>
    <row r="98" spans="1:12" s="60" customFormat="1">
      <c r="A98" s="52" t="s">
        <v>104</v>
      </c>
      <c r="B98" s="53" t="s">
        <v>7</v>
      </c>
      <c r="C98" s="54" t="s">
        <v>67</v>
      </c>
      <c r="D98" s="77" t="s">
        <v>129</v>
      </c>
      <c r="E98" s="118" t="s">
        <v>132</v>
      </c>
      <c r="F98" s="122"/>
      <c r="G98" s="78" t="s">
        <v>105</v>
      </c>
      <c r="H98" s="55">
        <v>9000</v>
      </c>
      <c r="I98" s="56">
        <v>0</v>
      </c>
      <c r="J98" s="57">
        <f>IF(IF(H98="",0,H98)=0,0,(IF(H98&gt;0,IF(I98&gt;H98,0,H98-I98),IF(I98&gt;H98,H98-I98,0))))</f>
        <v>9000</v>
      </c>
      <c r="K98" s="51" t="str">
        <f t="shared" si="2"/>
        <v>00001130900113110244</v>
      </c>
      <c r="L98" s="59" t="str">
        <f>C98 &amp; D98 &amp;E98 &amp; F98 &amp; G98</f>
        <v>00001130900113110244</v>
      </c>
    </row>
    <row r="99" spans="1:12" ht="56.25">
      <c r="A99" s="49" t="s">
        <v>130</v>
      </c>
      <c r="B99" s="50" t="s">
        <v>7</v>
      </c>
      <c r="C99" s="45" t="s">
        <v>67</v>
      </c>
      <c r="D99" s="76" t="s">
        <v>129</v>
      </c>
      <c r="E99" s="114" t="s">
        <v>136</v>
      </c>
      <c r="F99" s="121"/>
      <c r="G99" s="46" t="s">
        <v>67</v>
      </c>
      <c r="H99" s="42">
        <v>2200</v>
      </c>
      <c r="I99" s="47">
        <v>0</v>
      </c>
      <c r="J99" s="48">
        <v>2200</v>
      </c>
      <c r="K99" s="51" t="str">
        <f t="shared" si="2"/>
        <v>00001130900331100000</v>
      </c>
      <c r="L99" s="7" t="s">
        <v>135</v>
      </c>
    </row>
    <row r="100" spans="1:12" ht="22.5">
      <c r="A100" s="49" t="s">
        <v>99</v>
      </c>
      <c r="B100" s="50" t="s">
        <v>7</v>
      </c>
      <c r="C100" s="45" t="s">
        <v>67</v>
      </c>
      <c r="D100" s="76" t="s">
        <v>129</v>
      </c>
      <c r="E100" s="114" t="s">
        <v>136</v>
      </c>
      <c r="F100" s="121"/>
      <c r="G100" s="46" t="s">
        <v>7</v>
      </c>
      <c r="H100" s="42">
        <v>2200</v>
      </c>
      <c r="I100" s="47">
        <v>0</v>
      </c>
      <c r="J100" s="48">
        <v>2200</v>
      </c>
      <c r="K100" s="51" t="str">
        <f t="shared" si="2"/>
        <v>00001130900331100200</v>
      </c>
      <c r="L100" s="7" t="s">
        <v>137</v>
      </c>
    </row>
    <row r="101" spans="1:12" ht="22.5">
      <c r="A101" s="49" t="s">
        <v>101</v>
      </c>
      <c r="B101" s="50" t="s">
        <v>7</v>
      </c>
      <c r="C101" s="45" t="s">
        <v>67</v>
      </c>
      <c r="D101" s="76" t="s">
        <v>129</v>
      </c>
      <c r="E101" s="114" t="s">
        <v>136</v>
      </c>
      <c r="F101" s="121"/>
      <c r="G101" s="46" t="s">
        <v>103</v>
      </c>
      <c r="H101" s="42">
        <v>2200</v>
      </c>
      <c r="I101" s="47">
        <v>0</v>
      </c>
      <c r="J101" s="48">
        <v>2200</v>
      </c>
      <c r="K101" s="51" t="str">
        <f t="shared" si="2"/>
        <v>00001130900331100240</v>
      </c>
      <c r="L101" s="7" t="s">
        <v>138</v>
      </c>
    </row>
    <row r="102" spans="1:12" s="60" customFormat="1">
      <c r="A102" s="52" t="s">
        <v>104</v>
      </c>
      <c r="B102" s="53" t="s">
        <v>7</v>
      </c>
      <c r="C102" s="54" t="s">
        <v>67</v>
      </c>
      <c r="D102" s="77" t="s">
        <v>129</v>
      </c>
      <c r="E102" s="118" t="s">
        <v>136</v>
      </c>
      <c r="F102" s="122"/>
      <c r="G102" s="78" t="s">
        <v>105</v>
      </c>
      <c r="H102" s="55">
        <v>2200</v>
      </c>
      <c r="I102" s="56">
        <v>0</v>
      </c>
      <c r="J102" s="57">
        <f>IF(IF(H102="",0,H102)=0,0,(IF(H102&gt;0,IF(I102&gt;H102,0,H102-I102),IF(I102&gt;H102,H102-I102,0))))</f>
        <v>2200</v>
      </c>
      <c r="K102" s="51" t="str">
        <f t="shared" si="2"/>
        <v>00001130900331100244</v>
      </c>
      <c r="L102" s="59" t="str">
        <f>C102 &amp; D102 &amp;E102 &amp; F102 &amp; G102</f>
        <v>00001130900331100244</v>
      </c>
    </row>
    <row r="103" spans="1:12">
      <c r="A103" s="49" t="s">
        <v>127</v>
      </c>
      <c r="B103" s="50" t="s">
        <v>7</v>
      </c>
      <c r="C103" s="45" t="s">
        <v>67</v>
      </c>
      <c r="D103" s="76" t="s">
        <v>129</v>
      </c>
      <c r="E103" s="114" t="s">
        <v>140</v>
      </c>
      <c r="F103" s="121"/>
      <c r="G103" s="46" t="s">
        <v>67</v>
      </c>
      <c r="H103" s="42">
        <v>679648.68</v>
      </c>
      <c r="I103" s="47">
        <v>647450.05000000005</v>
      </c>
      <c r="J103" s="48">
        <v>32198.63</v>
      </c>
      <c r="K103" s="51" t="str">
        <f t="shared" si="2"/>
        <v>00001139450010430000</v>
      </c>
      <c r="L103" s="7" t="s">
        <v>139</v>
      </c>
    </row>
    <row r="104" spans="1:12">
      <c r="A104" s="49" t="s">
        <v>122</v>
      </c>
      <c r="B104" s="50" t="s">
        <v>7</v>
      </c>
      <c r="C104" s="45" t="s">
        <v>67</v>
      </c>
      <c r="D104" s="76" t="s">
        <v>129</v>
      </c>
      <c r="E104" s="114" t="s">
        <v>140</v>
      </c>
      <c r="F104" s="121"/>
      <c r="G104" s="46" t="s">
        <v>124</v>
      </c>
      <c r="H104" s="42">
        <v>679648.68</v>
      </c>
      <c r="I104" s="47">
        <v>647450.05000000005</v>
      </c>
      <c r="J104" s="48">
        <v>32198.63</v>
      </c>
      <c r="K104" s="51" t="str">
        <f t="shared" si="2"/>
        <v>00001139450010430800</v>
      </c>
      <c r="L104" s="7" t="s">
        <v>141</v>
      </c>
    </row>
    <row r="105" spans="1:12">
      <c r="A105" s="49" t="s">
        <v>142</v>
      </c>
      <c r="B105" s="50" t="s">
        <v>7</v>
      </c>
      <c r="C105" s="45" t="s">
        <v>67</v>
      </c>
      <c r="D105" s="76" t="s">
        <v>129</v>
      </c>
      <c r="E105" s="114" t="s">
        <v>140</v>
      </c>
      <c r="F105" s="121"/>
      <c r="G105" s="46" t="s">
        <v>144</v>
      </c>
      <c r="H105" s="42">
        <v>556805.80000000005</v>
      </c>
      <c r="I105" s="47">
        <v>556805.80000000005</v>
      </c>
      <c r="J105" s="48">
        <v>0</v>
      </c>
      <c r="K105" s="51" t="str">
        <f t="shared" si="2"/>
        <v>00001139450010430830</v>
      </c>
      <c r="L105" s="7" t="s">
        <v>143</v>
      </c>
    </row>
    <row r="106" spans="1:12" s="60" customFormat="1" ht="22.5">
      <c r="A106" s="52" t="s">
        <v>145</v>
      </c>
      <c r="B106" s="53" t="s">
        <v>7</v>
      </c>
      <c r="C106" s="54" t="s">
        <v>67</v>
      </c>
      <c r="D106" s="77" t="s">
        <v>129</v>
      </c>
      <c r="E106" s="118" t="s">
        <v>140</v>
      </c>
      <c r="F106" s="122"/>
      <c r="G106" s="78" t="s">
        <v>146</v>
      </c>
      <c r="H106" s="55">
        <v>556805.80000000005</v>
      </c>
      <c r="I106" s="56">
        <v>556805.80000000005</v>
      </c>
      <c r="J106" s="57">
        <f>IF(IF(H106="",0,H106)=0,0,(IF(H106&gt;0,IF(I106&gt;H106,0,H106-I106),IF(I106&gt;H106,H106-I106,0))))</f>
        <v>0</v>
      </c>
      <c r="K106" s="51" t="str">
        <f t="shared" si="2"/>
        <v>00001139450010430831</v>
      </c>
      <c r="L106" s="59" t="str">
        <f>C106 &amp; D106 &amp;E106 &amp; F106 &amp; G106</f>
        <v>00001139450010430831</v>
      </c>
    </row>
    <row r="107" spans="1:12">
      <c r="A107" s="49" t="s">
        <v>147</v>
      </c>
      <c r="B107" s="50" t="s">
        <v>7</v>
      </c>
      <c r="C107" s="45" t="s">
        <v>67</v>
      </c>
      <c r="D107" s="76" t="s">
        <v>129</v>
      </c>
      <c r="E107" s="114" t="s">
        <v>140</v>
      </c>
      <c r="F107" s="121"/>
      <c r="G107" s="46" t="s">
        <v>149</v>
      </c>
      <c r="H107" s="42">
        <v>122842.88</v>
      </c>
      <c r="I107" s="47">
        <v>90644.25</v>
      </c>
      <c r="J107" s="48">
        <v>32198.63</v>
      </c>
      <c r="K107" s="51" t="str">
        <f t="shared" si="2"/>
        <v>00001139450010430850</v>
      </c>
      <c r="L107" s="7" t="s">
        <v>148</v>
      </c>
    </row>
    <row r="108" spans="1:12" s="60" customFormat="1">
      <c r="A108" s="52" t="s">
        <v>150</v>
      </c>
      <c r="B108" s="53" t="s">
        <v>7</v>
      </c>
      <c r="C108" s="54" t="s">
        <v>67</v>
      </c>
      <c r="D108" s="77" t="s">
        <v>129</v>
      </c>
      <c r="E108" s="118" t="s">
        <v>140</v>
      </c>
      <c r="F108" s="122"/>
      <c r="G108" s="78" t="s">
        <v>151</v>
      </c>
      <c r="H108" s="55">
        <v>122842.88</v>
      </c>
      <c r="I108" s="56">
        <v>90644.25</v>
      </c>
      <c r="J108" s="57">
        <f>IF(IF(H108="",0,H108)=0,0,(IF(H108&gt;0,IF(I108&gt;H108,0,H108-I108),IF(I108&gt;H108,H108-I108,0))))</f>
        <v>32198.63</v>
      </c>
      <c r="K108" s="51" t="str">
        <f t="shared" si="2"/>
        <v>00001139450010430853</v>
      </c>
      <c r="L108" s="59" t="str">
        <f>C108 &amp; D108 &amp;E108 &amp; F108 &amp; G108</f>
        <v>00001139450010430853</v>
      </c>
    </row>
    <row r="109" spans="1:12" ht="22.5">
      <c r="A109" s="49" t="s">
        <v>152</v>
      </c>
      <c r="B109" s="50" t="s">
        <v>7</v>
      </c>
      <c r="C109" s="45" t="s">
        <v>67</v>
      </c>
      <c r="D109" s="76" t="s">
        <v>129</v>
      </c>
      <c r="E109" s="114" t="s">
        <v>154</v>
      </c>
      <c r="F109" s="121"/>
      <c r="G109" s="46" t="s">
        <v>67</v>
      </c>
      <c r="H109" s="42">
        <v>576464</v>
      </c>
      <c r="I109" s="47">
        <v>31500</v>
      </c>
      <c r="J109" s="48">
        <v>544964</v>
      </c>
      <c r="K109" s="51" t="str">
        <f t="shared" si="2"/>
        <v>00001139450010480000</v>
      </c>
      <c r="L109" s="7" t="s">
        <v>153</v>
      </c>
    </row>
    <row r="110" spans="1:12" ht="22.5">
      <c r="A110" s="49" t="s">
        <v>99</v>
      </c>
      <c r="B110" s="50" t="s">
        <v>7</v>
      </c>
      <c r="C110" s="45" t="s">
        <v>67</v>
      </c>
      <c r="D110" s="76" t="s">
        <v>129</v>
      </c>
      <c r="E110" s="114" t="s">
        <v>154</v>
      </c>
      <c r="F110" s="121"/>
      <c r="G110" s="46" t="s">
        <v>7</v>
      </c>
      <c r="H110" s="42">
        <v>31500</v>
      </c>
      <c r="I110" s="47">
        <v>31500</v>
      </c>
      <c r="J110" s="48">
        <v>0</v>
      </c>
      <c r="K110" s="51" t="str">
        <f t="shared" si="2"/>
        <v>00001139450010480200</v>
      </c>
      <c r="L110" s="7" t="s">
        <v>155</v>
      </c>
    </row>
    <row r="111" spans="1:12" ht="22.5">
      <c r="A111" s="49" t="s">
        <v>101</v>
      </c>
      <c r="B111" s="50" t="s">
        <v>7</v>
      </c>
      <c r="C111" s="45" t="s">
        <v>67</v>
      </c>
      <c r="D111" s="76" t="s">
        <v>129</v>
      </c>
      <c r="E111" s="114" t="s">
        <v>154</v>
      </c>
      <c r="F111" s="121"/>
      <c r="G111" s="46" t="s">
        <v>103</v>
      </c>
      <c r="H111" s="42">
        <v>31500</v>
      </c>
      <c r="I111" s="47">
        <v>31500</v>
      </c>
      <c r="J111" s="48">
        <v>0</v>
      </c>
      <c r="K111" s="51" t="str">
        <f t="shared" si="2"/>
        <v>00001139450010480240</v>
      </c>
      <c r="L111" s="7" t="s">
        <v>156</v>
      </c>
    </row>
    <row r="112" spans="1:12" s="60" customFormat="1">
      <c r="A112" s="52" t="s">
        <v>104</v>
      </c>
      <c r="B112" s="53" t="s">
        <v>7</v>
      </c>
      <c r="C112" s="54" t="s">
        <v>67</v>
      </c>
      <c r="D112" s="77" t="s">
        <v>129</v>
      </c>
      <c r="E112" s="118" t="s">
        <v>154</v>
      </c>
      <c r="F112" s="122"/>
      <c r="G112" s="78" t="s">
        <v>105</v>
      </c>
      <c r="H112" s="55">
        <v>31500</v>
      </c>
      <c r="I112" s="56">
        <v>31500</v>
      </c>
      <c r="J112" s="57">
        <f>IF(IF(H112="",0,H112)=0,0,(IF(H112&gt;0,IF(I112&gt;H112,0,H112-I112),IF(I112&gt;H112,H112-I112,0))))</f>
        <v>0</v>
      </c>
      <c r="K112" s="51" t="str">
        <f t="shared" si="2"/>
        <v>00001139450010480244</v>
      </c>
      <c r="L112" s="59" t="str">
        <f>C112 &amp; D112 &amp;E112 &amp; F112 &amp; G112</f>
        <v>00001139450010480244</v>
      </c>
    </row>
    <row r="113" spans="1:12">
      <c r="A113" s="49" t="s">
        <v>122</v>
      </c>
      <c r="B113" s="50" t="s">
        <v>7</v>
      </c>
      <c r="C113" s="45" t="s">
        <v>67</v>
      </c>
      <c r="D113" s="76" t="s">
        <v>129</v>
      </c>
      <c r="E113" s="114" t="s">
        <v>154</v>
      </c>
      <c r="F113" s="121"/>
      <c r="G113" s="46" t="s">
        <v>124</v>
      </c>
      <c r="H113" s="42">
        <v>544964</v>
      </c>
      <c r="I113" s="47">
        <v>0</v>
      </c>
      <c r="J113" s="48">
        <v>544964</v>
      </c>
      <c r="K113" s="51" t="str">
        <f t="shared" si="2"/>
        <v>00001139450010480800</v>
      </c>
      <c r="L113" s="7" t="s">
        <v>157</v>
      </c>
    </row>
    <row r="114" spans="1:12">
      <c r="A114" s="49" t="s">
        <v>147</v>
      </c>
      <c r="B114" s="50" t="s">
        <v>7</v>
      </c>
      <c r="C114" s="45" t="s">
        <v>67</v>
      </c>
      <c r="D114" s="76" t="s">
        <v>129</v>
      </c>
      <c r="E114" s="114" t="s">
        <v>154</v>
      </c>
      <c r="F114" s="121"/>
      <c r="G114" s="46" t="s">
        <v>149</v>
      </c>
      <c r="H114" s="42">
        <v>544964</v>
      </c>
      <c r="I114" s="47">
        <v>0</v>
      </c>
      <c r="J114" s="48">
        <v>544964</v>
      </c>
      <c r="K114" s="51" t="str">
        <f t="shared" si="2"/>
        <v>00001139450010480850</v>
      </c>
      <c r="L114" s="7" t="s">
        <v>158</v>
      </c>
    </row>
    <row r="115" spans="1:12" s="60" customFormat="1">
      <c r="A115" s="52" t="s">
        <v>150</v>
      </c>
      <c r="B115" s="53" t="s">
        <v>7</v>
      </c>
      <c r="C115" s="54" t="s">
        <v>67</v>
      </c>
      <c r="D115" s="77" t="s">
        <v>129</v>
      </c>
      <c r="E115" s="118" t="s">
        <v>154</v>
      </c>
      <c r="F115" s="122"/>
      <c r="G115" s="78" t="s">
        <v>151</v>
      </c>
      <c r="H115" s="55">
        <v>544964</v>
      </c>
      <c r="I115" s="56">
        <v>0</v>
      </c>
      <c r="J115" s="57">
        <f>IF(IF(H115="",0,H115)=0,0,(IF(H115&gt;0,IF(I115&gt;H115,0,H115-I115),IF(I115&gt;H115,H115-I115,0))))</f>
        <v>544964</v>
      </c>
      <c r="K115" s="51" t="str">
        <f t="shared" si="2"/>
        <v>00001139450010480853</v>
      </c>
      <c r="L115" s="59" t="str">
        <f>C115 &amp; D115 &amp;E115 &amp; F115 &amp; G115</f>
        <v>00001139450010480853</v>
      </c>
    </row>
    <row r="116" spans="1:12" ht="22.5">
      <c r="A116" s="49" t="s">
        <v>159</v>
      </c>
      <c r="B116" s="50" t="s">
        <v>7</v>
      </c>
      <c r="C116" s="45" t="s">
        <v>67</v>
      </c>
      <c r="D116" s="76" t="s">
        <v>129</v>
      </c>
      <c r="E116" s="114" t="s">
        <v>161</v>
      </c>
      <c r="F116" s="121"/>
      <c r="G116" s="46" t="s">
        <v>67</v>
      </c>
      <c r="H116" s="42">
        <v>300000</v>
      </c>
      <c r="I116" s="47">
        <v>177895.15</v>
      </c>
      <c r="J116" s="48">
        <v>122104.85</v>
      </c>
      <c r="K116" s="51" t="str">
        <f t="shared" si="2"/>
        <v>00001139460010410000</v>
      </c>
      <c r="L116" s="7" t="s">
        <v>160</v>
      </c>
    </row>
    <row r="117" spans="1:12" ht="22.5">
      <c r="A117" s="49" t="s">
        <v>99</v>
      </c>
      <c r="B117" s="50" t="s">
        <v>7</v>
      </c>
      <c r="C117" s="45" t="s">
        <v>67</v>
      </c>
      <c r="D117" s="76" t="s">
        <v>129</v>
      </c>
      <c r="E117" s="114" t="s">
        <v>161</v>
      </c>
      <c r="F117" s="121"/>
      <c r="G117" s="46" t="s">
        <v>7</v>
      </c>
      <c r="H117" s="42">
        <v>300000</v>
      </c>
      <c r="I117" s="47">
        <v>177895.15</v>
      </c>
      <c r="J117" s="48">
        <v>122104.85</v>
      </c>
      <c r="K117" s="51" t="str">
        <f t="shared" si="2"/>
        <v>00001139460010410200</v>
      </c>
      <c r="L117" s="7" t="s">
        <v>162</v>
      </c>
    </row>
    <row r="118" spans="1:12" ht="22.5">
      <c r="A118" s="49" t="s">
        <v>101</v>
      </c>
      <c r="B118" s="50" t="s">
        <v>7</v>
      </c>
      <c r="C118" s="45" t="s">
        <v>67</v>
      </c>
      <c r="D118" s="76" t="s">
        <v>129</v>
      </c>
      <c r="E118" s="114" t="s">
        <v>161</v>
      </c>
      <c r="F118" s="121"/>
      <c r="G118" s="46" t="s">
        <v>103</v>
      </c>
      <c r="H118" s="42">
        <v>300000</v>
      </c>
      <c r="I118" s="47">
        <v>177895.15</v>
      </c>
      <c r="J118" s="48">
        <v>122104.85</v>
      </c>
      <c r="K118" s="51" t="str">
        <f t="shared" si="2"/>
        <v>00001139460010410240</v>
      </c>
      <c r="L118" s="7" t="s">
        <v>163</v>
      </c>
    </row>
    <row r="119" spans="1:12" s="60" customFormat="1">
      <c r="A119" s="52" t="s">
        <v>104</v>
      </c>
      <c r="B119" s="53" t="s">
        <v>7</v>
      </c>
      <c r="C119" s="54" t="s">
        <v>67</v>
      </c>
      <c r="D119" s="77" t="s">
        <v>129</v>
      </c>
      <c r="E119" s="118" t="s">
        <v>161</v>
      </c>
      <c r="F119" s="122"/>
      <c r="G119" s="78" t="s">
        <v>105</v>
      </c>
      <c r="H119" s="55">
        <v>300000</v>
      </c>
      <c r="I119" s="56">
        <v>177895.15</v>
      </c>
      <c r="J119" s="57">
        <f>IF(IF(H119="",0,H119)=0,0,(IF(H119&gt;0,IF(I119&gt;H119,0,H119-I119),IF(I119&gt;H119,H119-I119,0))))</f>
        <v>122104.85</v>
      </c>
      <c r="K119" s="51" t="str">
        <f t="shared" si="2"/>
        <v>00001139460010410244</v>
      </c>
      <c r="L119" s="59" t="str">
        <f>C119 &amp; D119 &amp;E119 &amp; F119 &amp; G119</f>
        <v>00001139460010410244</v>
      </c>
    </row>
    <row r="120" spans="1:12" ht="22.5">
      <c r="A120" s="49" t="s">
        <v>164</v>
      </c>
      <c r="B120" s="50" t="s">
        <v>7</v>
      </c>
      <c r="C120" s="45" t="s">
        <v>67</v>
      </c>
      <c r="D120" s="76" t="s">
        <v>129</v>
      </c>
      <c r="E120" s="114" t="s">
        <v>166</v>
      </c>
      <c r="F120" s="121"/>
      <c r="G120" s="46" t="s">
        <v>67</v>
      </c>
      <c r="H120" s="42">
        <v>260000</v>
      </c>
      <c r="I120" s="47">
        <v>19500</v>
      </c>
      <c r="J120" s="48">
        <v>240500</v>
      </c>
      <c r="K120" s="51" t="str">
        <f t="shared" si="2"/>
        <v>00001139460010420000</v>
      </c>
      <c r="L120" s="7" t="s">
        <v>165</v>
      </c>
    </row>
    <row r="121" spans="1:12" ht="22.5">
      <c r="A121" s="49" t="s">
        <v>99</v>
      </c>
      <c r="B121" s="50" t="s">
        <v>7</v>
      </c>
      <c r="C121" s="45" t="s">
        <v>67</v>
      </c>
      <c r="D121" s="76" t="s">
        <v>129</v>
      </c>
      <c r="E121" s="114" t="s">
        <v>166</v>
      </c>
      <c r="F121" s="121"/>
      <c r="G121" s="46" t="s">
        <v>7</v>
      </c>
      <c r="H121" s="42">
        <v>260000</v>
      </c>
      <c r="I121" s="47">
        <v>19500</v>
      </c>
      <c r="J121" s="48">
        <v>240500</v>
      </c>
      <c r="K121" s="51" t="str">
        <f t="shared" si="2"/>
        <v>00001139460010420200</v>
      </c>
      <c r="L121" s="7" t="s">
        <v>167</v>
      </c>
    </row>
    <row r="122" spans="1:12" ht="22.5">
      <c r="A122" s="49" t="s">
        <v>101</v>
      </c>
      <c r="B122" s="50" t="s">
        <v>7</v>
      </c>
      <c r="C122" s="45" t="s">
        <v>67</v>
      </c>
      <c r="D122" s="76" t="s">
        <v>129</v>
      </c>
      <c r="E122" s="114" t="s">
        <v>166</v>
      </c>
      <c r="F122" s="121"/>
      <c r="G122" s="46" t="s">
        <v>103</v>
      </c>
      <c r="H122" s="42">
        <v>260000</v>
      </c>
      <c r="I122" s="47">
        <v>19500</v>
      </c>
      <c r="J122" s="48">
        <v>240500</v>
      </c>
      <c r="K122" s="51" t="str">
        <f t="shared" si="2"/>
        <v>00001139460010420240</v>
      </c>
      <c r="L122" s="7" t="s">
        <v>168</v>
      </c>
    </row>
    <row r="123" spans="1:12" s="60" customFormat="1">
      <c r="A123" s="52" t="s">
        <v>104</v>
      </c>
      <c r="B123" s="53" t="s">
        <v>7</v>
      </c>
      <c r="C123" s="54" t="s">
        <v>67</v>
      </c>
      <c r="D123" s="77" t="s">
        <v>129</v>
      </c>
      <c r="E123" s="118" t="s">
        <v>166</v>
      </c>
      <c r="F123" s="122"/>
      <c r="G123" s="78" t="s">
        <v>105</v>
      </c>
      <c r="H123" s="55">
        <v>260000</v>
      </c>
      <c r="I123" s="56">
        <v>19500</v>
      </c>
      <c r="J123" s="57">
        <f>IF(IF(H123="",0,H123)=0,0,(IF(H123&gt;0,IF(I123&gt;H123,0,H123-I123),IF(I123&gt;H123,H123-I123,0))))</f>
        <v>240500</v>
      </c>
      <c r="K123" s="51" t="str">
        <f t="shared" si="2"/>
        <v>00001139460010420244</v>
      </c>
      <c r="L123" s="59" t="str">
        <f>C123 &amp; D123 &amp;E123 &amp; F123 &amp; G123</f>
        <v>00001139460010420244</v>
      </c>
    </row>
    <row r="124" spans="1:12" ht="22.5">
      <c r="A124" s="49" t="s">
        <v>169</v>
      </c>
      <c r="B124" s="50" t="s">
        <v>7</v>
      </c>
      <c r="C124" s="45" t="s">
        <v>67</v>
      </c>
      <c r="D124" s="76" t="s">
        <v>171</v>
      </c>
      <c r="E124" s="114" t="s">
        <v>91</v>
      </c>
      <c r="F124" s="121"/>
      <c r="G124" s="46" t="s">
        <v>67</v>
      </c>
      <c r="H124" s="42">
        <v>1737817.2</v>
      </c>
      <c r="I124" s="47">
        <v>480000</v>
      </c>
      <c r="J124" s="48">
        <v>1257817.2</v>
      </c>
      <c r="K124" s="51" t="str">
        <f t="shared" si="2"/>
        <v>00003000000000000000</v>
      </c>
      <c r="L124" s="7" t="s">
        <v>170</v>
      </c>
    </row>
    <row r="125" spans="1:12">
      <c r="A125" s="49" t="s">
        <v>172</v>
      </c>
      <c r="B125" s="50" t="s">
        <v>7</v>
      </c>
      <c r="C125" s="45" t="s">
        <v>67</v>
      </c>
      <c r="D125" s="76" t="s">
        <v>174</v>
      </c>
      <c r="E125" s="114" t="s">
        <v>91</v>
      </c>
      <c r="F125" s="121"/>
      <c r="G125" s="46" t="s">
        <v>67</v>
      </c>
      <c r="H125" s="42">
        <v>220000</v>
      </c>
      <c r="I125" s="47">
        <v>35000</v>
      </c>
      <c r="J125" s="48">
        <v>185000</v>
      </c>
      <c r="K125" s="51" t="str">
        <f t="shared" si="2"/>
        <v>00003100000000000000</v>
      </c>
      <c r="L125" s="7" t="s">
        <v>173</v>
      </c>
    </row>
    <row r="126" spans="1:12" ht="22.5">
      <c r="A126" s="49" t="s">
        <v>175</v>
      </c>
      <c r="B126" s="50" t="s">
        <v>7</v>
      </c>
      <c r="C126" s="45" t="s">
        <v>67</v>
      </c>
      <c r="D126" s="76" t="s">
        <v>174</v>
      </c>
      <c r="E126" s="114" t="s">
        <v>177</v>
      </c>
      <c r="F126" s="121"/>
      <c r="G126" s="46" t="s">
        <v>67</v>
      </c>
      <c r="H126" s="42">
        <v>35000</v>
      </c>
      <c r="I126" s="47">
        <v>35000</v>
      </c>
      <c r="J126" s="48">
        <v>0</v>
      </c>
      <c r="K126" s="51" t="str">
        <f t="shared" si="2"/>
        <v>00003101900140110000</v>
      </c>
      <c r="L126" s="7" t="s">
        <v>176</v>
      </c>
    </row>
    <row r="127" spans="1:12" ht="22.5">
      <c r="A127" s="49" t="s">
        <v>99</v>
      </c>
      <c r="B127" s="50" t="s">
        <v>7</v>
      </c>
      <c r="C127" s="45" t="s">
        <v>67</v>
      </c>
      <c r="D127" s="76" t="s">
        <v>174</v>
      </c>
      <c r="E127" s="114" t="s">
        <v>177</v>
      </c>
      <c r="F127" s="121"/>
      <c r="G127" s="46" t="s">
        <v>7</v>
      </c>
      <c r="H127" s="42">
        <v>35000</v>
      </c>
      <c r="I127" s="47">
        <v>35000</v>
      </c>
      <c r="J127" s="48">
        <v>0</v>
      </c>
      <c r="K127" s="51" t="str">
        <f t="shared" si="2"/>
        <v>00003101900140110200</v>
      </c>
      <c r="L127" s="7" t="s">
        <v>178</v>
      </c>
    </row>
    <row r="128" spans="1:12" ht="22.5">
      <c r="A128" s="49" t="s">
        <v>101</v>
      </c>
      <c r="B128" s="50" t="s">
        <v>7</v>
      </c>
      <c r="C128" s="45" t="s">
        <v>67</v>
      </c>
      <c r="D128" s="76" t="s">
        <v>174</v>
      </c>
      <c r="E128" s="114" t="s">
        <v>177</v>
      </c>
      <c r="F128" s="121"/>
      <c r="G128" s="46" t="s">
        <v>103</v>
      </c>
      <c r="H128" s="42">
        <v>35000</v>
      </c>
      <c r="I128" s="47">
        <v>35000</v>
      </c>
      <c r="J128" s="48">
        <v>0</v>
      </c>
      <c r="K128" s="51" t="str">
        <f t="shared" si="2"/>
        <v>00003101900140110240</v>
      </c>
      <c r="L128" s="7" t="s">
        <v>179</v>
      </c>
    </row>
    <row r="129" spans="1:12" s="60" customFormat="1">
      <c r="A129" s="52" t="s">
        <v>104</v>
      </c>
      <c r="B129" s="53" t="s">
        <v>7</v>
      </c>
      <c r="C129" s="54" t="s">
        <v>67</v>
      </c>
      <c r="D129" s="77" t="s">
        <v>174</v>
      </c>
      <c r="E129" s="118" t="s">
        <v>177</v>
      </c>
      <c r="F129" s="122"/>
      <c r="G129" s="78" t="s">
        <v>105</v>
      </c>
      <c r="H129" s="55">
        <v>35000</v>
      </c>
      <c r="I129" s="56">
        <v>35000</v>
      </c>
      <c r="J129" s="57">
        <f>IF(IF(H129="",0,H129)=0,0,(IF(H129&gt;0,IF(I129&gt;H129,0,H129-I129),IF(I129&gt;H129,H129-I129,0))))</f>
        <v>0</v>
      </c>
      <c r="K129" s="51" t="str">
        <f t="shared" si="2"/>
        <v>00003101900140110244</v>
      </c>
      <c r="L129" s="59" t="str">
        <f>C129 &amp; D129 &amp;E129 &amp; F129 &amp; G129</f>
        <v>00003101900140110244</v>
      </c>
    </row>
    <row r="130" spans="1:12" ht="22.5">
      <c r="A130" s="49" t="s">
        <v>175</v>
      </c>
      <c r="B130" s="50" t="s">
        <v>7</v>
      </c>
      <c r="C130" s="45" t="s">
        <v>67</v>
      </c>
      <c r="D130" s="76" t="s">
        <v>174</v>
      </c>
      <c r="E130" s="114" t="s">
        <v>181</v>
      </c>
      <c r="F130" s="121"/>
      <c r="G130" s="46" t="s">
        <v>67</v>
      </c>
      <c r="H130" s="42">
        <v>185000</v>
      </c>
      <c r="I130" s="47">
        <v>0</v>
      </c>
      <c r="J130" s="48">
        <v>185000</v>
      </c>
      <c r="K130" s="51" t="str">
        <f t="shared" si="2"/>
        <v>00003101900340110000</v>
      </c>
      <c r="L130" s="7" t="s">
        <v>180</v>
      </c>
    </row>
    <row r="131" spans="1:12" ht="22.5">
      <c r="A131" s="49" t="s">
        <v>99</v>
      </c>
      <c r="B131" s="50" t="s">
        <v>7</v>
      </c>
      <c r="C131" s="45" t="s">
        <v>67</v>
      </c>
      <c r="D131" s="76" t="s">
        <v>174</v>
      </c>
      <c r="E131" s="114" t="s">
        <v>181</v>
      </c>
      <c r="F131" s="121"/>
      <c r="G131" s="46" t="s">
        <v>7</v>
      </c>
      <c r="H131" s="42">
        <v>140000</v>
      </c>
      <c r="I131" s="47">
        <v>0</v>
      </c>
      <c r="J131" s="48">
        <v>140000</v>
      </c>
      <c r="K131" s="51" t="str">
        <f t="shared" si="2"/>
        <v>00003101900340110200</v>
      </c>
      <c r="L131" s="7" t="s">
        <v>182</v>
      </c>
    </row>
    <row r="132" spans="1:12" ht="22.5">
      <c r="A132" s="49" t="s">
        <v>101</v>
      </c>
      <c r="B132" s="50" t="s">
        <v>7</v>
      </c>
      <c r="C132" s="45" t="s">
        <v>67</v>
      </c>
      <c r="D132" s="76" t="s">
        <v>174</v>
      </c>
      <c r="E132" s="114" t="s">
        <v>181</v>
      </c>
      <c r="F132" s="121"/>
      <c r="G132" s="46" t="s">
        <v>103</v>
      </c>
      <c r="H132" s="42">
        <v>140000</v>
      </c>
      <c r="I132" s="47">
        <v>0</v>
      </c>
      <c r="J132" s="48">
        <v>140000</v>
      </c>
      <c r="K132" s="51" t="str">
        <f t="shared" si="2"/>
        <v>00003101900340110240</v>
      </c>
      <c r="L132" s="7" t="s">
        <v>183</v>
      </c>
    </row>
    <row r="133" spans="1:12" s="60" customFormat="1">
      <c r="A133" s="52" t="s">
        <v>104</v>
      </c>
      <c r="B133" s="53" t="s">
        <v>7</v>
      </c>
      <c r="C133" s="54" t="s">
        <v>67</v>
      </c>
      <c r="D133" s="77" t="s">
        <v>174</v>
      </c>
      <c r="E133" s="118" t="s">
        <v>181</v>
      </c>
      <c r="F133" s="122"/>
      <c r="G133" s="78" t="s">
        <v>105</v>
      </c>
      <c r="H133" s="55">
        <v>140000</v>
      </c>
      <c r="I133" s="56">
        <v>0</v>
      </c>
      <c r="J133" s="57">
        <f>IF(IF(H133="",0,H133)=0,0,(IF(H133&gt;0,IF(I133&gt;H133,0,H133-I133),IF(I133&gt;H133,H133-I133,0))))</f>
        <v>140000</v>
      </c>
      <c r="K133" s="51" t="str">
        <f t="shared" si="2"/>
        <v>00003101900340110244</v>
      </c>
      <c r="L133" s="59" t="str">
        <f>C133 &amp; D133 &amp;E133 &amp; F133 &amp; G133</f>
        <v>00003101900340110244</v>
      </c>
    </row>
    <row r="134" spans="1:12">
      <c r="A134" s="49" t="s">
        <v>122</v>
      </c>
      <c r="B134" s="50" t="s">
        <v>7</v>
      </c>
      <c r="C134" s="45" t="s">
        <v>67</v>
      </c>
      <c r="D134" s="76" t="s">
        <v>174</v>
      </c>
      <c r="E134" s="114" t="s">
        <v>181</v>
      </c>
      <c r="F134" s="121"/>
      <c r="G134" s="46" t="s">
        <v>124</v>
      </c>
      <c r="H134" s="42">
        <v>45000</v>
      </c>
      <c r="I134" s="47">
        <v>0</v>
      </c>
      <c r="J134" s="48">
        <v>45000</v>
      </c>
      <c r="K134" s="51" t="str">
        <f t="shared" si="2"/>
        <v>00003101900340110800</v>
      </c>
      <c r="L134" s="7" t="s">
        <v>184</v>
      </c>
    </row>
    <row r="135" spans="1:12" ht="45">
      <c r="A135" s="49" t="s">
        <v>185</v>
      </c>
      <c r="B135" s="50" t="s">
        <v>7</v>
      </c>
      <c r="C135" s="45" t="s">
        <v>67</v>
      </c>
      <c r="D135" s="76" t="s">
        <v>174</v>
      </c>
      <c r="E135" s="114" t="s">
        <v>181</v>
      </c>
      <c r="F135" s="121"/>
      <c r="G135" s="46" t="s">
        <v>187</v>
      </c>
      <c r="H135" s="42">
        <v>45000</v>
      </c>
      <c r="I135" s="47">
        <v>0</v>
      </c>
      <c r="J135" s="48">
        <v>45000</v>
      </c>
      <c r="K135" s="51" t="str">
        <f t="shared" si="2"/>
        <v>00003101900340110810</v>
      </c>
      <c r="L135" s="7" t="s">
        <v>186</v>
      </c>
    </row>
    <row r="136" spans="1:12" s="60" customFormat="1" ht="45">
      <c r="A136" s="52" t="s">
        <v>188</v>
      </c>
      <c r="B136" s="53" t="s">
        <v>7</v>
      </c>
      <c r="C136" s="54" t="s">
        <v>67</v>
      </c>
      <c r="D136" s="77" t="s">
        <v>174</v>
      </c>
      <c r="E136" s="118" t="s">
        <v>181</v>
      </c>
      <c r="F136" s="122"/>
      <c r="G136" s="78" t="s">
        <v>189</v>
      </c>
      <c r="H136" s="55">
        <v>45000</v>
      </c>
      <c r="I136" s="56">
        <v>0</v>
      </c>
      <c r="J136" s="57">
        <f>IF(IF(H136="",0,H136)=0,0,(IF(H136&gt;0,IF(I136&gt;H136,0,H136-I136),IF(I136&gt;H136,H136-I136,0))))</f>
        <v>45000</v>
      </c>
      <c r="K136" s="51" t="str">
        <f t="shared" si="2"/>
        <v>00003101900340110811</v>
      </c>
      <c r="L136" s="59" t="str">
        <f>C136 &amp; D136 &amp;E136 &amp; F136 &amp; G136</f>
        <v>00003101900340110811</v>
      </c>
    </row>
    <row r="137" spans="1:12" ht="22.5">
      <c r="A137" s="49" t="s">
        <v>190</v>
      </c>
      <c r="B137" s="50" t="s">
        <v>7</v>
      </c>
      <c r="C137" s="45" t="s">
        <v>67</v>
      </c>
      <c r="D137" s="76" t="s">
        <v>192</v>
      </c>
      <c r="E137" s="114" t="s">
        <v>91</v>
      </c>
      <c r="F137" s="121"/>
      <c r="G137" s="46" t="s">
        <v>67</v>
      </c>
      <c r="H137" s="42">
        <v>1517817.2</v>
      </c>
      <c r="I137" s="47">
        <v>445000</v>
      </c>
      <c r="J137" s="48">
        <v>1072817.2</v>
      </c>
      <c r="K137" s="51" t="str">
        <f t="shared" si="2"/>
        <v>00003140000000000000</v>
      </c>
      <c r="L137" s="7" t="s">
        <v>191</v>
      </c>
    </row>
    <row r="138" spans="1:12" ht="22.5">
      <c r="A138" s="49" t="s">
        <v>193</v>
      </c>
      <c r="B138" s="50" t="s">
        <v>7</v>
      </c>
      <c r="C138" s="45" t="s">
        <v>67</v>
      </c>
      <c r="D138" s="76" t="s">
        <v>192</v>
      </c>
      <c r="E138" s="114" t="s">
        <v>195</v>
      </c>
      <c r="F138" s="121"/>
      <c r="G138" s="46" t="s">
        <v>67</v>
      </c>
      <c r="H138" s="42">
        <v>445000</v>
      </c>
      <c r="I138" s="47">
        <v>445000</v>
      </c>
      <c r="J138" s="48">
        <v>0</v>
      </c>
      <c r="K138" s="51" t="str">
        <f t="shared" si="2"/>
        <v>00003140900112400000</v>
      </c>
      <c r="L138" s="7" t="s">
        <v>194</v>
      </c>
    </row>
    <row r="139" spans="1:12" ht="22.5">
      <c r="A139" s="49" t="s">
        <v>196</v>
      </c>
      <c r="B139" s="50" t="s">
        <v>7</v>
      </c>
      <c r="C139" s="45" t="s">
        <v>67</v>
      </c>
      <c r="D139" s="76" t="s">
        <v>192</v>
      </c>
      <c r="E139" s="114" t="s">
        <v>195</v>
      </c>
      <c r="F139" s="121"/>
      <c r="G139" s="46" t="s">
        <v>198</v>
      </c>
      <c r="H139" s="42">
        <v>445000</v>
      </c>
      <c r="I139" s="47">
        <v>445000</v>
      </c>
      <c r="J139" s="48">
        <v>0</v>
      </c>
      <c r="K139" s="51" t="str">
        <f t="shared" si="2"/>
        <v>00003140900112400400</v>
      </c>
      <c r="L139" s="7" t="s">
        <v>197</v>
      </c>
    </row>
    <row r="140" spans="1:12">
      <c r="A140" s="49" t="s">
        <v>199</v>
      </c>
      <c r="B140" s="50" t="s">
        <v>7</v>
      </c>
      <c r="C140" s="45" t="s">
        <v>67</v>
      </c>
      <c r="D140" s="76" t="s">
        <v>192</v>
      </c>
      <c r="E140" s="114" t="s">
        <v>195</v>
      </c>
      <c r="F140" s="121"/>
      <c r="G140" s="46" t="s">
        <v>201</v>
      </c>
      <c r="H140" s="42">
        <v>445000</v>
      </c>
      <c r="I140" s="47">
        <v>445000</v>
      </c>
      <c r="J140" s="48">
        <v>0</v>
      </c>
      <c r="K140" s="51" t="str">
        <f t="shared" si="2"/>
        <v>00003140900112400410</v>
      </c>
      <c r="L140" s="7" t="s">
        <v>200</v>
      </c>
    </row>
    <row r="141" spans="1:12" s="60" customFormat="1" ht="33.75">
      <c r="A141" s="52" t="s">
        <v>202</v>
      </c>
      <c r="B141" s="53" t="s">
        <v>7</v>
      </c>
      <c r="C141" s="54" t="s">
        <v>67</v>
      </c>
      <c r="D141" s="77" t="s">
        <v>192</v>
      </c>
      <c r="E141" s="118" t="s">
        <v>195</v>
      </c>
      <c r="F141" s="122"/>
      <c r="G141" s="78" t="s">
        <v>203</v>
      </c>
      <c r="H141" s="55">
        <v>445000</v>
      </c>
      <c r="I141" s="56">
        <v>445000</v>
      </c>
      <c r="J141" s="57">
        <f>IF(IF(H141="",0,H141)=0,0,(IF(H141&gt;0,IF(I141&gt;H141,0,H141-I141),IF(I141&gt;H141,H141-I141,0))))</f>
        <v>0</v>
      </c>
      <c r="K141" s="51" t="str">
        <f t="shared" si="2"/>
        <v>00003140900112400414</v>
      </c>
      <c r="L141" s="59" t="str">
        <f>C141 &amp; D141 &amp;E141 &amp; F141 &amp; G141</f>
        <v>00003140900112400414</v>
      </c>
    </row>
    <row r="142" spans="1:12" ht="22.5">
      <c r="A142" s="49" t="s">
        <v>204</v>
      </c>
      <c r="B142" s="50" t="s">
        <v>7</v>
      </c>
      <c r="C142" s="45" t="s">
        <v>67</v>
      </c>
      <c r="D142" s="76" t="s">
        <v>192</v>
      </c>
      <c r="E142" s="114" t="s">
        <v>206</v>
      </c>
      <c r="F142" s="121"/>
      <c r="G142" s="46" t="s">
        <v>67</v>
      </c>
      <c r="H142" s="42">
        <v>1060817.2</v>
      </c>
      <c r="I142" s="47">
        <v>0</v>
      </c>
      <c r="J142" s="48">
        <v>1060817.2</v>
      </c>
      <c r="K142" s="51" t="str">
        <f t="shared" si="2"/>
        <v>00003140900112500000</v>
      </c>
      <c r="L142" s="7" t="s">
        <v>205</v>
      </c>
    </row>
    <row r="143" spans="1:12" ht="22.5">
      <c r="A143" s="49" t="s">
        <v>196</v>
      </c>
      <c r="B143" s="50" t="s">
        <v>7</v>
      </c>
      <c r="C143" s="45" t="s">
        <v>67</v>
      </c>
      <c r="D143" s="76" t="s">
        <v>192</v>
      </c>
      <c r="E143" s="114" t="s">
        <v>206</v>
      </c>
      <c r="F143" s="121"/>
      <c r="G143" s="46" t="s">
        <v>198</v>
      </c>
      <c r="H143" s="42">
        <v>1060817.2</v>
      </c>
      <c r="I143" s="47">
        <v>0</v>
      </c>
      <c r="J143" s="48">
        <v>1060817.2</v>
      </c>
      <c r="K143" s="51" t="str">
        <f t="shared" si="2"/>
        <v>00003140900112500400</v>
      </c>
      <c r="L143" s="7" t="s">
        <v>207</v>
      </c>
    </row>
    <row r="144" spans="1:12">
      <c r="A144" s="49" t="s">
        <v>199</v>
      </c>
      <c r="B144" s="50" t="s">
        <v>7</v>
      </c>
      <c r="C144" s="45" t="s">
        <v>67</v>
      </c>
      <c r="D144" s="76" t="s">
        <v>192</v>
      </c>
      <c r="E144" s="114" t="s">
        <v>206</v>
      </c>
      <c r="F144" s="121"/>
      <c r="G144" s="46" t="s">
        <v>201</v>
      </c>
      <c r="H144" s="42">
        <v>1060817.2</v>
      </c>
      <c r="I144" s="47">
        <v>0</v>
      </c>
      <c r="J144" s="48">
        <v>1060817.2</v>
      </c>
      <c r="K144" s="51" t="str">
        <f t="shared" ref="K144:K207" si="3">C144 &amp; D144 &amp;E144 &amp; F144 &amp; G144</f>
        <v>00003140900112500410</v>
      </c>
      <c r="L144" s="7" t="s">
        <v>208</v>
      </c>
    </row>
    <row r="145" spans="1:12" s="60" customFormat="1" ht="33.75">
      <c r="A145" s="52" t="s">
        <v>202</v>
      </c>
      <c r="B145" s="53" t="s">
        <v>7</v>
      </c>
      <c r="C145" s="54" t="s">
        <v>67</v>
      </c>
      <c r="D145" s="77" t="s">
        <v>192</v>
      </c>
      <c r="E145" s="118" t="s">
        <v>206</v>
      </c>
      <c r="F145" s="122"/>
      <c r="G145" s="78" t="s">
        <v>203</v>
      </c>
      <c r="H145" s="55">
        <v>1060817.2</v>
      </c>
      <c r="I145" s="56">
        <v>0</v>
      </c>
      <c r="J145" s="57">
        <f>IF(IF(H145="",0,H145)=0,0,(IF(H145&gt;0,IF(I145&gt;H145,0,H145-I145),IF(I145&gt;H145,H145-I145,0))))</f>
        <v>1060817.2</v>
      </c>
      <c r="K145" s="51" t="str">
        <f t="shared" si="3"/>
        <v>00003140900112500414</v>
      </c>
      <c r="L145" s="59" t="str">
        <f>C145 &amp; D145 &amp;E145 &amp; F145 &amp; G145</f>
        <v>00003140900112500414</v>
      </c>
    </row>
    <row r="146" spans="1:12" ht="22.5">
      <c r="A146" s="49" t="s">
        <v>209</v>
      </c>
      <c r="B146" s="50" t="s">
        <v>7</v>
      </c>
      <c r="C146" s="45" t="s">
        <v>67</v>
      </c>
      <c r="D146" s="76" t="s">
        <v>192</v>
      </c>
      <c r="E146" s="114" t="s">
        <v>211</v>
      </c>
      <c r="F146" s="121"/>
      <c r="G146" s="46" t="s">
        <v>67</v>
      </c>
      <c r="H146" s="42">
        <v>12000</v>
      </c>
      <c r="I146" s="47">
        <v>0</v>
      </c>
      <c r="J146" s="48">
        <v>12000</v>
      </c>
      <c r="K146" s="51" t="str">
        <f t="shared" si="3"/>
        <v>00003140900112600000</v>
      </c>
      <c r="L146" s="7" t="s">
        <v>210</v>
      </c>
    </row>
    <row r="147" spans="1:12" ht="22.5">
      <c r="A147" s="49" t="s">
        <v>99</v>
      </c>
      <c r="B147" s="50" t="s">
        <v>7</v>
      </c>
      <c r="C147" s="45" t="s">
        <v>67</v>
      </c>
      <c r="D147" s="76" t="s">
        <v>192</v>
      </c>
      <c r="E147" s="114" t="s">
        <v>211</v>
      </c>
      <c r="F147" s="121"/>
      <c r="G147" s="46" t="s">
        <v>7</v>
      </c>
      <c r="H147" s="42">
        <v>12000</v>
      </c>
      <c r="I147" s="47">
        <v>0</v>
      </c>
      <c r="J147" s="48">
        <v>12000</v>
      </c>
      <c r="K147" s="51" t="str">
        <f t="shared" si="3"/>
        <v>00003140900112600200</v>
      </c>
      <c r="L147" s="7" t="s">
        <v>212</v>
      </c>
    </row>
    <row r="148" spans="1:12" ht="22.5">
      <c r="A148" s="49" t="s">
        <v>101</v>
      </c>
      <c r="B148" s="50" t="s">
        <v>7</v>
      </c>
      <c r="C148" s="45" t="s">
        <v>67</v>
      </c>
      <c r="D148" s="76" t="s">
        <v>192</v>
      </c>
      <c r="E148" s="114" t="s">
        <v>211</v>
      </c>
      <c r="F148" s="121"/>
      <c r="G148" s="46" t="s">
        <v>103</v>
      </c>
      <c r="H148" s="42">
        <v>12000</v>
      </c>
      <c r="I148" s="47">
        <v>0</v>
      </c>
      <c r="J148" s="48">
        <v>12000</v>
      </c>
      <c r="K148" s="51" t="str">
        <f t="shared" si="3"/>
        <v>00003140900112600240</v>
      </c>
      <c r="L148" s="7" t="s">
        <v>213</v>
      </c>
    </row>
    <row r="149" spans="1:12" s="60" customFormat="1">
      <c r="A149" s="52" t="s">
        <v>104</v>
      </c>
      <c r="B149" s="53" t="s">
        <v>7</v>
      </c>
      <c r="C149" s="54" t="s">
        <v>67</v>
      </c>
      <c r="D149" s="77" t="s">
        <v>192</v>
      </c>
      <c r="E149" s="118" t="s">
        <v>211</v>
      </c>
      <c r="F149" s="122"/>
      <c r="G149" s="78" t="s">
        <v>105</v>
      </c>
      <c r="H149" s="55">
        <v>12000</v>
      </c>
      <c r="I149" s="56">
        <v>0</v>
      </c>
      <c r="J149" s="57">
        <f>IF(IF(H149="",0,H149)=0,0,(IF(H149&gt;0,IF(I149&gt;H149,0,H149-I149),IF(I149&gt;H149,H149-I149,0))))</f>
        <v>12000</v>
      </c>
      <c r="K149" s="51" t="str">
        <f t="shared" si="3"/>
        <v>00003140900112600244</v>
      </c>
      <c r="L149" s="59" t="str">
        <f>C149 &amp; D149 &amp;E149 &amp; F149 &amp; G149</f>
        <v>00003140900112600244</v>
      </c>
    </row>
    <row r="150" spans="1:12">
      <c r="A150" s="49" t="s">
        <v>214</v>
      </c>
      <c r="B150" s="50" t="s">
        <v>7</v>
      </c>
      <c r="C150" s="45" t="s">
        <v>67</v>
      </c>
      <c r="D150" s="76" t="s">
        <v>216</v>
      </c>
      <c r="E150" s="114" t="s">
        <v>91</v>
      </c>
      <c r="F150" s="121"/>
      <c r="G150" s="46" t="s">
        <v>67</v>
      </c>
      <c r="H150" s="42">
        <v>38379999.899999999</v>
      </c>
      <c r="I150" s="47">
        <v>28298842.59</v>
      </c>
      <c r="J150" s="48">
        <v>10081157.310000001</v>
      </c>
      <c r="K150" s="51" t="str">
        <f t="shared" si="3"/>
        <v>00004000000000000000</v>
      </c>
      <c r="L150" s="7" t="s">
        <v>215</v>
      </c>
    </row>
    <row r="151" spans="1:12">
      <c r="A151" s="49" t="s">
        <v>217</v>
      </c>
      <c r="B151" s="50" t="s">
        <v>7</v>
      </c>
      <c r="C151" s="45" t="s">
        <v>67</v>
      </c>
      <c r="D151" s="76" t="s">
        <v>219</v>
      </c>
      <c r="E151" s="114" t="s">
        <v>91</v>
      </c>
      <c r="F151" s="121"/>
      <c r="G151" s="46" t="s">
        <v>67</v>
      </c>
      <c r="H151" s="42">
        <v>37908599.899999999</v>
      </c>
      <c r="I151" s="47">
        <v>27946377.59</v>
      </c>
      <c r="J151" s="48">
        <v>9962222.3100000005</v>
      </c>
      <c r="K151" s="51" t="str">
        <f t="shared" si="3"/>
        <v>00004090000000000000</v>
      </c>
      <c r="L151" s="7" t="s">
        <v>218</v>
      </c>
    </row>
    <row r="152" spans="1:12" ht="45">
      <c r="A152" s="49" t="s">
        <v>220</v>
      </c>
      <c r="B152" s="50" t="s">
        <v>7</v>
      </c>
      <c r="C152" s="45" t="s">
        <v>67</v>
      </c>
      <c r="D152" s="76" t="s">
        <v>219</v>
      </c>
      <c r="E152" s="114" t="s">
        <v>222</v>
      </c>
      <c r="F152" s="121"/>
      <c r="G152" s="46" t="s">
        <v>67</v>
      </c>
      <c r="H152" s="42">
        <v>11200000</v>
      </c>
      <c r="I152" s="47">
        <v>9523925.0899999999</v>
      </c>
      <c r="J152" s="48">
        <v>1676074.91</v>
      </c>
      <c r="K152" s="51" t="str">
        <f t="shared" si="3"/>
        <v>00004092910121110000</v>
      </c>
      <c r="L152" s="7" t="s">
        <v>221</v>
      </c>
    </row>
    <row r="153" spans="1:12" ht="22.5">
      <c r="A153" s="49" t="s">
        <v>99</v>
      </c>
      <c r="B153" s="50" t="s">
        <v>7</v>
      </c>
      <c r="C153" s="45" t="s">
        <v>67</v>
      </c>
      <c r="D153" s="76" t="s">
        <v>219</v>
      </c>
      <c r="E153" s="114" t="s">
        <v>222</v>
      </c>
      <c r="F153" s="121"/>
      <c r="G153" s="46" t="s">
        <v>7</v>
      </c>
      <c r="H153" s="42">
        <v>11200000</v>
      </c>
      <c r="I153" s="47">
        <v>9523925.0899999999</v>
      </c>
      <c r="J153" s="48">
        <v>1676074.91</v>
      </c>
      <c r="K153" s="51" t="str">
        <f t="shared" si="3"/>
        <v>00004092910121110200</v>
      </c>
      <c r="L153" s="7" t="s">
        <v>223</v>
      </c>
    </row>
    <row r="154" spans="1:12" ht="22.5">
      <c r="A154" s="49" t="s">
        <v>101</v>
      </c>
      <c r="B154" s="50" t="s">
        <v>7</v>
      </c>
      <c r="C154" s="45" t="s">
        <v>67</v>
      </c>
      <c r="D154" s="76" t="s">
        <v>219</v>
      </c>
      <c r="E154" s="114" t="s">
        <v>222</v>
      </c>
      <c r="F154" s="121"/>
      <c r="G154" s="46" t="s">
        <v>103</v>
      </c>
      <c r="H154" s="42">
        <v>11200000</v>
      </c>
      <c r="I154" s="47">
        <v>9523925.0899999999</v>
      </c>
      <c r="J154" s="48">
        <v>1676074.91</v>
      </c>
      <c r="K154" s="51" t="str">
        <f t="shared" si="3"/>
        <v>00004092910121110240</v>
      </c>
      <c r="L154" s="7" t="s">
        <v>224</v>
      </c>
    </row>
    <row r="155" spans="1:12" s="60" customFormat="1">
      <c r="A155" s="52" t="s">
        <v>104</v>
      </c>
      <c r="B155" s="53" t="s">
        <v>7</v>
      </c>
      <c r="C155" s="54" t="s">
        <v>67</v>
      </c>
      <c r="D155" s="77" t="s">
        <v>219</v>
      </c>
      <c r="E155" s="118" t="s">
        <v>222</v>
      </c>
      <c r="F155" s="122"/>
      <c r="G155" s="78" t="s">
        <v>105</v>
      </c>
      <c r="H155" s="55">
        <v>11200000</v>
      </c>
      <c r="I155" s="56">
        <v>9523925.0899999999</v>
      </c>
      <c r="J155" s="57">
        <f>IF(IF(H155="",0,H155)=0,0,(IF(H155&gt;0,IF(I155&gt;H155,0,H155-I155),IF(I155&gt;H155,H155-I155,0))))</f>
        <v>1676074.91</v>
      </c>
      <c r="K155" s="51" t="str">
        <f t="shared" si="3"/>
        <v>00004092910121110244</v>
      </c>
      <c r="L155" s="59" t="str">
        <f>C155 &amp; D155 &amp;E155 &amp; F155 &amp; G155</f>
        <v>00004092910121110244</v>
      </c>
    </row>
    <row r="156" spans="1:12" ht="22.5">
      <c r="A156" s="49" t="s">
        <v>225</v>
      </c>
      <c r="B156" s="50" t="s">
        <v>7</v>
      </c>
      <c r="C156" s="45" t="s">
        <v>67</v>
      </c>
      <c r="D156" s="76" t="s">
        <v>219</v>
      </c>
      <c r="E156" s="114" t="s">
        <v>227</v>
      </c>
      <c r="F156" s="121"/>
      <c r="G156" s="46" t="s">
        <v>67</v>
      </c>
      <c r="H156" s="42">
        <v>7367461.79</v>
      </c>
      <c r="I156" s="47">
        <v>4344322.55</v>
      </c>
      <c r="J156" s="48">
        <v>3023139.24</v>
      </c>
      <c r="K156" s="51" t="str">
        <f t="shared" si="3"/>
        <v>00004092910121120000</v>
      </c>
      <c r="L156" s="7" t="s">
        <v>226</v>
      </c>
    </row>
    <row r="157" spans="1:12" ht="22.5">
      <c r="A157" s="49" t="s">
        <v>99</v>
      </c>
      <c r="B157" s="50" t="s">
        <v>7</v>
      </c>
      <c r="C157" s="45" t="s">
        <v>67</v>
      </c>
      <c r="D157" s="76" t="s">
        <v>219</v>
      </c>
      <c r="E157" s="114" t="s">
        <v>227</v>
      </c>
      <c r="F157" s="121"/>
      <c r="G157" s="46" t="s">
        <v>7</v>
      </c>
      <c r="H157" s="42">
        <v>7367461.79</v>
      </c>
      <c r="I157" s="47">
        <v>4344322.55</v>
      </c>
      <c r="J157" s="48">
        <v>3023139.24</v>
      </c>
      <c r="K157" s="51" t="str">
        <f t="shared" si="3"/>
        <v>00004092910121120200</v>
      </c>
      <c r="L157" s="7" t="s">
        <v>228</v>
      </c>
    </row>
    <row r="158" spans="1:12" ht="22.5">
      <c r="A158" s="49" t="s">
        <v>101</v>
      </c>
      <c r="B158" s="50" t="s">
        <v>7</v>
      </c>
      <c r="C158" s="45" t="s">
        <v>67</v>
      </c>
      <c r="D158" s="76" t="s">
        <v>219</v>
      </c>
      <c r="E158" s="114" t="s">
        <v>227</v>
      </c>
      <c r="F158" s="121"/>
      <c r="G158" s="46" t="s">
        <v>103</v>
      </c>
      <c r="H158" s="42">
        <v>7367461.79</v>
      </c>
      <c r="I158" s="47">
        <v>4344322.55</v>
      </c>
      <c r="J158" s="48">
        <v>3023139.24</v>
      </c>
      <c r="K158" s="51" t="str">
        <f t="shared" si="3"/>
        <v>00004092910121120240</v>
      </c>
      <c r="L158" s="7" t="s">
        <v>229</v>
      </c>
    </row>
    <row r="159" spans="1:12" s="60" customFormat="1">
      <c r="A159" s="52" t="s">
        <v>104</v>
      </c>
      <c r="B159" s="53" t="s">
        <v>7</v>
      </c>
      <c r="C159" s="54" t="s">
        <v>67</v>
      </c>
      <c r="D159" s="77" t="s">
        <v>219</v>
      </c>
      <c r="E159" s="118" t="s">
        <v>227</v>
      </c>
      <c r="F159" s="122"/>
      <c r="G159" s="78" t="s">
        <v>105</v>
      </c>
      <c r="H159" s="55">
        <v>7367461.79</v>
      </c>
      <c r="I159" s="56">
        <v>4344322.55</v>
      </c>
      <c r="J159" s="57">
        <f>IF(IF(H159="",0,H159)=0,0,(IF(H159&gt;0,IF(I159&gt;H159,0,H159-I159),IF(I159&gt;H159,H159-I159,0))))</f>
        <v>3023139.24</v>
      </c>
      <c r="K159" s="51" t="str">
        <f t="shared" si="3"/>
        <v>00004092910121120244</v>
      </c>
      <c r="L159" s="59" t="str">
        <f>C159 &amp; D159 &amp;E159 &amp; F159 &amp; G159</f>
        <v>00004092910121120244</v>
      </c>
    </row>
    <row r="160" spans="1:12" ht="45">
      <c r="A160" s="49" t="s">
        <v>230</v>
      </c>
      <c r="B160" s="50" t="s">
        <v>7</v>
      </c>
      <c r="C160" s="45" t="s">
        <v>67</v>
      </c>
      <c r="D160" s="76" t="s">
        <v>219</v>
      </c>
      <c r="E160" s="114" t="s">
        <v>232</v>
      </c>
      <c r="F160" s="121"/>
      <c r="G160" s="46" t="s">
        <v>67</v>
      </c>
      <c r="H160" s="42">
        <v>2678175.52</v>
      </c>
      <c r="I160" s="47">
        <v>0</v>
      </c>
      <c r="J160" s="48">
        <v>2678175.52</v>
      </c>
      <c r="K160" s="51" t="str">
        <f t="shared" si="3"/>
        <v>00004092910121125000</v>
      </c>
      <c r="L160" s="7" t="s">
        <v>231</v>
      </c>
    </row>
    <row r="161" spans="1:12" ht="22.5">
      <c r="A161" s="49" t="s">
        <v>196</v>
      </c>
      <c r="B161" s="50" t="s">
        <v>7</v>
      </c>
      <c r="C161" s="45" t="s">
        <v>67</v>
      </c>
      <c r="D161" s="76" t="s">
        <v>219</v>
      </c>
      <c r="E161" s="114" t="s">
        <v>232</v>
      </c>
      <c r="F161" s="121"/>
      <c r="G161" s="46" t="s">
        <v>198</v>
      </c>
      <c r="H161" s="42">
        <v>2678175.52</v>
      </c>
      <c r="I161" s="47">
        <v>0</v>
      </c>
      <c r="J161" s="48">
        <v>2678175.52</v>
      </c>
      <c r="K161" s="51" t="str">
        <f t="shared" si="3"/>
        <v>00004092910121125400</v>
      </c>
      <c r="L161" s="7" t="s">
        <v>233</v>
      </c>
    </row>
    <row r="162" spans="1:12">
      <c r="A162" s="49" t="s">
        <v>199</v>
      </c>
      <c r="B162" s="50" t="s">
        <v>7</v>
      </c>
      <c r="C162" s="45" t="s">
        <v>67</v>
      </c>
      <c r="D162" s="76" t="s">
        <v>219</v>
      </c>
      <c r="E162" s="114" t="s">
        <v>232</v>
      </c>
      <c r="F162" s="121"/>
      <c r="G162" s="46" t="s">
        <v>201</v>
      </c>
      <c r="H162" s="42">
        <v>2678175.52</v>
      </c>
      <c r="I162" s="47">
        <v>0</v>
      </c>
      <c r="J162" s="48">
        <v>2678175.52</v>
      </c>
      <c r="K162" s="51" t="str">
        <f t="shared" si="3"/>
        <v>00004092910121125410</v>
      </c>
      <c r="L162" s="7" t="s">
        <v>234</v>
      </c>
    </row>
    <row r="163" spans="1:12" s="60" customFormat="1" ht="33.75">
      <c r="A163" s="52" t="s">
        <v>202</v>
      </c>
      <c r="B163" s="53" t="s">
        <v>7</v>
      </c>
      <c r="C163" s="54" t="s">
        <v>67</v>
      </c>
      <c r="D163" s="77" t="s">
        <v>219</v>
      </c>
      <c r="E163" s="118" t="s">
        <v>232</v>
      </c>
      <c r="F163" s="122"/>
      <c r="G163" s="78" t="s">
        <v>203</v>
      </c>
      <c r="H163" s="55">
        <v>2678175.52</v>
      </c>
      <c r="I163" s="56">
        <v>0</v>
      </c>
      <c r="J163" s="57">
        <f>IF(IF(H163="",0,H163)=0,0,(IF(H163&gt;0,IF(I163&gt;H163,0,H163-I163),IF(I163&gt;H163,H163-I163,0))))</f>
        <v>2678175.52</v>
      </c>
      <c r="K163" s="51" t="str">
        <f t="shared" si="3"/>
        <v>00004092910121125414</v>
      </c>
      <c r="L163" s="59" t="str">
        <f>C163 &amp; D163 &amp;E163 &amp; F163 &amp; G163</f>
        <v>00004092910121125414</v>
      </c>
    </row>
    <row r="164" spans="1:12" ht="22.5">
      <c r="A164" s="49" t="s">
        <v>235</v>
      </c>
      <c r="B164" s="50" t="s">
        <v>7</v>
      </c>
      <c r="C164" s="45" t="s">
        <v>67</v>
      </c>
      <c r="D164" s="76" t="s">
        <v>219</v>
      </c>
      <c r="E164" s="114" t="s">
        <v>237</v>
      </c>
      <c r="F164" s="121"/>
      <c r="G164" s="46" t="s">
        <v>67</v>
      </c>
      <c r="H164" s="42">
        <v>2000000</v>
      </c>
      <c r="I164" s="47">
        <v>0</v>
      </c>
      <c r="J164" s="48">
        <v>2000000</v>
      </c>
      <c r="K164" s="51" t="str">
        <f t="shared" si="3"/>
        <v>00004092910121130000</v>
      </c>
      <c r="L164" s="7" t="s">
        <v>236</v>
      </c>
    </row>
    <row r="165" spans="1:12" ht="22.5">
      <c r="A165" s="49" t="s">
        <v>196</v>
      </c>
      <c r="B165" s="50" t="s">
        <v>7</v>
      </c>
      <c r="C165" s="45" t="s">
        <v>67</v>
      </c>
      <c r="D165" s="76" t="s">
        <v>219</v>
      </c>
      <c r="E165" s="114" t="s">
        <v>237</v>
      </c>
      <c r="F165" s="121"/>
      <c r="G165" s="46" t="s">
        <v>198</v>
      </c>
      <c r="H165" s="42">
        <v>2000000</v>
      </c>
      <c r="I165" s="47">
        <v>0</v>
      </c>
      <c r="J165" s="48">
        <v>2000000</v>
      </c>
      <c r="K165" s="51" t="str">
        <f t="shared" si="3"/>
        <v>00004092910121130400</v>
      </c>
      <c r="L165" s="7" t="s">
        <v>238</v>
      </c>
    </row>
    <row r="166" spans="1:12">
      <c r="A166" s="49" t="s">
        <v>199</v>
      </c>
      <c r="B166" s="50" t="s">
        <v>7</v>
      </c>
      <c r="C166" s="45" t="s">
        <v>67</v>
      </c>
      <c r="D166" s="76" t="s">
        <v>219</v>
      </c>
      <c r="E166" s="114" t="s">
        <v>237</v>
      </c>
      <c r="F166" s="121"/>
      <c r="G166" s="46" t="s">
        <v>201</v>
      </c>
      <c r="H166" s="42">
        <v>2000000</v>
      </c>
      <c r="I166" s="47">
        <v>0</v>
      </c>
      <c r="J166" s="48">
        <v>2000000</v>
      </c>
      <c r="K166" s="51" t="str">
        <f t="shared" si="3"/>
        <v>00004092910121130410</v>
      </c>
      <c r="L166" s="7" t="s">
        <v>239</v>
      </c>
    </row>
    <row r="167" spans="1:12" s="60" customFormat="1" ht="33.75">
      <c r="A167" s="52" t="s">
        <v>202</v>
      </c>
      <c r="B167" s="53" t="s">
        <v>7</v>
      </c>
      <c r="C167" s="54" t="s">
        <v>67</v>
      </c>
      <c r="D167" s="77" t="s">
        <v>219</v>
      </c>
      <c r="E167" s="118" t="s">
        <v>237</v>
      </c>
      <c r="F167" s="122"/>
      <c r="G167" s="78" t="s">
        <v>203</v>
      </c>
      <c r="H167" s="55">
        <v>2000000</v>
      </c>
      <c r="I167" s="56">
        <v>0</v>
      </c>
      <c r="J167" s="57">
        <f>IF(IF(H167="",0,H167)=0,0,(IF(H167&gt;0,IF(I167&gt;H167,0,H167-I167),IF(I167&gt;H167,H167-I167,0))))</f>
        <v>2000000</v>
      </c>
      <c r="K167" s="51" t="str">
        <f t="shared" si="3"/>
        <v>00004092910121130414</v>
      </c>
      <c r="L167" s="59" t="str">
        <f>C167 &amp; D167 &amp;E167 &amp; F167 &amp; G167</f>
        <v>00004092910121130414</v>
      </c>
    </row>
    <row r="168" spans="1:12" ht="22.5">
      <c r="A168" s="49" t="s">
        <v>240</v>
      </c>
      <c r="B168" s="50" t="s">
        <v>7</v>
      </c>
      <c r="C168" s="45" t="s">
        <v>67</v>
      </c>
      <c r="D168" s="76" t="s">
        <v>219</v>
      </c>
      <c r="E168" s="114" t="s">
        <v>242</v>
      </c>
      <c r="F168" s="121"/>
      <c r="G168" s="46" t="s">
        <v>67</v>
      </c>
      <c r="H168" s="42">
        <v>60000</v>
      </c>
      <c r="I168" s="47">
        <v>14000</v>
      </c>
      <c r="J168" s="48">
        <v>46000</v>
      </c>
      <c r="K168" s="51" t="str">
        <f t="shared" si="3"/>
        <v>00004092910121140000</v>
      </c>
      <c r="L168" s="7" t="s">
        <v>241</v>
      </c>
    </row>
    <row r="169" spans="1:12" ht="22.5">
      <c r="A169" s="49" t="s">
        <v>99</v>
      </c>
      <c r="B169" s="50" t="s">
        <v>7</v>
      </c>
      <c r="C169" s="45" t="s">
        <v>67</v>
      </c>
      <c r="D169" s="76" t="s">
        <v>219</v>
      </c>
      <c r="E169" s="114" t="s">
        <v>242</v>
      </c>
      <c r="F169" s="121"/>
      <c r="G169" s="46" t="s">
        <v>7</v>
      </c>
      <c r="H169" s="42">
        <v>60000</v>
      </c>
      <c r="I169" s="47">
        <v>14000</v>
      </c>
      <c r="J169" s="48">
        <v>46000</v>
      </c>
      <c r="K169" s="51" t="str">
        <f t="shared" si="3"/>
        <v>00004092910121140200</v>
      </c>
      <c r="L169" s="7" t="s">
        <v>243</v>
      </c>
    </row>
    <row r="170" spans="1:12" ht="22.5">
      <c r="A170" s="49" t="s">
        <v>101</v>
      </c>
      <c r="B170" s="50" t="s">
        <v>7</v>
      </c>
      <c r="C170" s="45" t="s">
        <v>67</v>
      </c>
      <c r="D170" s="76" t="s">
        <v>219</v>
      </c>
      <c r="E170" s="114" t="s">
        <v>242</v>
      </c>
      <c r="F170" s="121"/>
      <c r="G170" s="46" t="s">
        <v>103</v>
      </c>
      <c r="H170" s="42">
        <v>60000</v>
      </c>
      <c r="I170" s="47">
        <v>14000</v>
      </c>
      <c r="J170" s="48">
        <v>46000</v>
      </c>
      <c r="K170" s="51" t="str">
        <f t="shared" si="3"/>
        <v>00004092910121140240</v>
      </c>
      <c r="L170" s="7" t="s">
        <v>244</v>
      </c>
    </row>
    <row r="171" spans="1:12" s="60" customFormat="1">
      <c r="A171" s="52" t="s">
        <v>104</v>
      </c>
      <c r="B171" s="53" t="s">
        <v>7</v>
      </c>
      <c r="C171" s="54" t="s">
        <v>67</v>
      </c>
      <c r="D171" s="77" t="s">
        <v>219</v>
      </c>
      <c r="E171" s="118" t="s">
        <v>242</v>
      </c>
      <c r="F171" s="122"/>
      <c r="G171" s="78" t="s">
        <v>105</v>
      </c>
      <c r="H171" s="55">
        <v>60000</v>
      </c>
      <c r="I171" s="56">
        <v>14000</v>
      </c>
      <c r="J171" s="57">
        <f>IF(IF(H171="",0,H171)=0,0,(IF(H171&gt;0,IF(I171&gt;H171,0,H171-I171),IF(I171&gt;H171,H171-I171,0))))</f>
        <v>46000</v>
      </c>
      <c r="K171" s="51" t="str">
        <f t="shared" si="3"/>
        <v>00004092910121140244</v>
      </c>
      <c r="L171" s="59" t="str">
        <f>C171 &amp; D171 &amp;E171 &amp; F171 &amp; G171</f>
        <v>00004092910121140244</v>
      </c>
    </row>
    <row r="172" spans="1:12" ht="33.75">
      <c r="A172" s="49" t="s">
        <v>245</v>
      </c>
      <c r="B172" s="50" t="s">
        <v>7</v>
      </c>
      <c r="C172" s="45" t="s">
        <v>67</v>
      </c>
      <c r="D172" s="76" t="s">
        <v>219</v>
      </c>
      <c r="E172" s="114" t="s">
        <v>247</v>
      </c>
      <c r="F172" s="121"/>
      <c r="G172" s="46" t="s">
        <v>67</v>
      </c>
      <c r="H172" s="42">
        <v>43000</v>
      </c>
      <c r="I172" s="47">
        <v>0</v>
      </c>
      <c r="J172" s="48">
        <v>43000</v>
      </c>
      <c r="K172" s="51" t="str">
        <f t="shared" si="3"/>
        <v>00004092910121160000</v>
      </c>
      <c r="L172" s="7" t="s">
        <v>246</v>
      </c>
    </row>
    <row r="173" spans="1:12" ht="22.5">
      <c r="A173" s="49" t="s">
        <v>99</v>
      </c>
      <c r="B173" s="50" t="s">
        <v>7</v>
      </c>
      <c r="C173" s="45" t="s">
        <v>67</v>
      </c>
      <c r="D173" s="76" t="s">
        <v>219</v>
      </c>
      <c r="E173" s="114" t="s">
        <v>247</v>
      </c>
      <c r="F173" s="121"/>
      <c r="G173" s="46" t="s">
        <v>7</v>
      </c>
      <c r="H173" s="42">
        <v>43000</v>
      </c>
      <c r="I173" s="47">
        <v>0</v>
      </c>
      <c r="J173" s="48">
        <v>43000</v>
      </c>
      <c r="K173" s="51" t="str">
        <f t="shared" si="3"/>
        <v>00004092910121160200</v>
      </c>
      <c r="L173" s="7" t="s">
        <v>248</v>
      </c>
    </row>
    <row r="174" spans="1:12" ht="22.5">
      <c r="A174" s="49" t="s">
        <v>101</v>
      </c>
      <c r="B174" s="50" t="s">
        <v>7</v>
      </c>
      <c r="C174" s="45" t="s">
        <v>67</v>
      </c>
      <c r="D174" s="76" t="s">
        <v>219</v>
      </c>
      <c r="E174" s="114" t="s">
        <v>247</v>
      </c>
      <c r="F174" s="121"/>
      <c r="G174" s="46" t="s">
        <v>103</v>
      </c>
      <c r="H174" s="42">
        <v>43000</v>
      </c>
      <c r="I174" s="47">
        <v>0</v>
      </c>
      <c r="J174" s="48">
        <v>43000</v>
      </c>
      <c r="K174" s="51" t="str">
        <f t="shared" si="3"/>
        <v>00004092910121160240</v>
      </c>
      <c r="L174" s="7" t="s">
        <v>249</v>
      </c>
    </row>
    <row r="175" spans="1:12" s="60" customFormat="1">
      <c r="A175" s="52" t="s">
        <v>104</v>
      </c>
      <c r="B175" s="53" t="s">
        <v>7</v>
      </c>
      <c r="C175" s="54" t="s">
        <v>67</v>
      </c>
      <c r="D175" s="77" t="s">
        <v>219</v>
      </c>
      <c r="E175" s="118" t="s">
        <v>247</v>
      </c>
      <c r="F175" s="122"/>
      <c r="G175" s="78" t="s">
        <v>105</v>
      </c>
      <c r="H175" s="55">
        <v>43000</v>
      </c>
      <c r="I175" s="56">
        <v>0</v>
      </c>
      <c r="J175" s="57">
        <f>IF(IF(H175="",0,H175)=0,0,(IF(H175&gt;0,IF(I175&gt;H175,0,H175-I175),IF(I175&gt;H175,H175-I175,0))))</f>
        <v>43000</v>
      </c>
      <c r="K175" s="51" t="str">
        <f t="shared" si="3"/>
        <v>00004092910121160244</v>
      </c>
      <c r="L175" s="59" t="str">
        <f>C175 &amp; D175 &amp;E175 &amp; F175 &amp; G175</f>
        <v>00004092910121160244</v>
      </c>
    </row>
    <row r="176" spans="1:12" ht="56.25">
      <c r="A176" s="49" t="s">
        <v>250</v>
      </c>
      <c r="B176" s="50" t="s">
        <v>7</v>
      </c>
      <c r="C176" s="45" t="s">
        <v>67</v>
      </c>
      <c r="D176" s="76" t="s">
        <v>219</v>
      </c>
      <c r="E176" s="114" t="s">
        <v>252</v>
      </c>
      <c r="F176" s="121"/>
      <c r="G176" s="46" t="s">
        <v>67</v>
      </c>
      <c r="H176" s="42">
        <v>1916000</v>
      </c>
      <c r="I176" s="47">
        <v>1916000</v>
      </c>
      <c r="J176" s="48">
        <v>0</v>
      </c>
      <c r="K176" s="51" t="str">
        <f t="shared" si="3"/>
        <v>00004092910171525000</v>
      </c>
      <c r="L176" s="7" t="s">
        <v>251</v>
      </c>
    </row>
    <row r="177" spans="1:12" ht="22.5">
      <c r="A177" s="49" t="s">
        <v>99</v>
      </c>
      <c r="B177" s="50" t="s">
        <v>7</v>
      </c>
      <c r="C177" s="45" t="s">
        <v>67</v>
      </c>
      <c r="D177" s="76" t="s">
        <v>219</v>
      </c>
      <c r="E177" s="114" t="s">
        <v>252</v>
      </c>
      <c r="F177" s="121"/>
      <c r="G177" s="46" t="s">
        <v>7</v>
      </c>
      <c r="H177" s="42">
        <v>1916000</v>
      </c>
      <c r="I177" s="47">
        <v>1916000</v>
      </c>
      <c r="J177" s="48">
        <v>0</v>
      </c>
      <c r="K177" s="51" t="str">
        <f t="shared" si="3"/>
        <v>00004092910171525200</v>
      </c>
      <c r="L177" s="7" t="s">
        <v>253</v>
      </c>
    </row>
    <row r="178" spans="1:12" ht="22.5">
      <c r="A178" s="49" t="s">
        <v>101</v>
      </c>
      <c r="B178" s="50" t="s">
        <v>7</v>
      </c>
      <c r="C178" s="45" t="s">
        <v>67</v>
      </c>
      <c r="D178" s="76" t="s">
        <v>219</v>
      </c>
      <c r="E178" s="114" t="s">
        <v>252</v>
      </c>
      <c r="F178" s="121"/>
      <c r="G178" s="46" t="s">
        <v>103</v>
      </c>
      <c r="H178" s="42">
        <v>1916000</v>
      </c>
      <c r="I178" s="47">
        <v>1916000</v>
      </c>
      <c r="J178" s="48">
        <v>0</v>
      </c>
      <c r="K178" s="51" t="str">
        <f t="shared" si="3"/>
        <v>00004092910171525240</v>
      </c>
      <c r="L178" s="7" t="s">
        <v>254</v>
      </c>
    </row>
    <row r="179" spans="1:12" s="60" customFormat="1">
      <c r="A179" s="52" t="s">
        <v>104</v>
      </c>
      <c r="B179" s="53" t="s">
        <v>7</v>
      </c>
      <c r="C179" s="54" t="s">
        <v>67</v>
      </c>
      <c r="D179" s="77" t="s">
        <v>219</v>
      </c>
      <c r="E179" s="118" t="s">
        <v>252</v>
      </c>
      <c r="F179" s="122"/>
      <c r="G179" s="78" t="s">
        <v>105</v>
      </c>
      <c r="H179" s="55">
        <v>1916000</v>
      </c>
      <c r="I179" s="56">
        <v>1916000</v>
      </c>
      <c r="J179" s="57">
        <f>IF(IF(H179="",0,H179)=0,0,(IF(H179&gt;0,IF(I179&gt;H179,0,H179-I179),IF(I179&gt;H179,H179-I179,0))))</f>
        <v>0</v>
      </c>
      <c r="K179" s="51" t="str">
        <f t="shared" si="3"/>
        <v>00004092910171525244</v>
      </c>
      <c r="L179" s="59" t="str">
        <f>C179 &amp; D179 &amp;E179 &amp; F179 &amp; G179</f>
        <v>00004092910171525244</v>
      </c>
    </row>
    <row r="180" spans="1:12" ht="90">
      <c r="A180" s="49" t="s">
        <v>255</v>
      </c>
      <c r="B180" s="50" t="s">
        <v>7</v>
      </c>
      <c r="C180" s="45" t="s">
        <v>67</v>
      </c>
      <c r="D180" s="76" t="s">
        <v>219</v>
      </c>
      <c r="E180" s="114" t="s">
        <v>257</v>
      </c>
      <c r="F180" s="121"/>
      <c r="G180" s="46" t="s">
        <v>67</v>
      </c>
      <c r="H180" s="42">
        <v>10000000</v>
      </c>
      <c r="I180" s="47">
        <v>10000000</v>
      </c>
      <c r="J180" s="48">
        <v>0</v>
      </c>
      <c r="K180" s="51" t="str">
        <f t="shared" si="3"/>
        <v>00004092910171541000</v>
      </c>
      <c r="L180" s="7" t="s">
        <v>256</v>
      </c>
    </row>
    <row r="181" spans="1:12" ht="22.5">
      <c r="A181" s="49" t="s">
        <v>99</v>
      </c>
      <c r="B181" s="50" t="s">
        <v>7</v>
      </c>
      <c r="C181" s="45" t="s">
        <v>67</v>
      </c>
      <c r="D181" s="76" t="s">
        <v>219</v>
      </c>
      <c r="E181" s="114" t="s">
        <v>257</v>
      </c>
      <c r="F181" s="121"/>
      <c r="G181" s="46" t="s">
        <v>7</v>
      </c>
      <c r="H181" s="42">
        <v>10000000</v>
      </c>
      <c r="I181" s="47">
        <v>10000000</v>
      </c>
      <c r="J181" s="48">
        <v>0</v>
      </c>
      <c r="K181" s="51" t="str">
        <f t="shared" si="3"/>
        <v>00004092910171541200</v>
      </c>
      <c r="L181" s="7" t="s">
        <v>258</v>
      </c>
    </row>
    <row r="182" spans="1:12" ht="22.5">
      <c r="A182" s="49" t="s">
        <v>101</v>
      </c>
      <c r="B182" s="50" t="s">
        <v>7</v>
      </c>
      <c r="C182" s="45" t="s">
        <v>67</v>
      </c>
      <c r="D182" s="76" t="s">
        <v>219</v>
      </c>
      <c r="E182" s="114" t="s">
        <v>257</v>
      </c>
      <c r="F182" s="121"/>
      <c r="G182" s="46" t="s">
        <v>103</v>
      </c>
      <c r="H182" s="42">
        <v>10000000</v>
      </c>
      <c r="I182" s="47">
        <v>10000000</v>
      </c>
      <c r="J182" s="48">
        <v>0</v>
      </c>
      <c r="K182" s="51" t="str">
        <f t="shared" si="3"/>
        <v>00004092910171541240</v>
      </c>
      <c r="L182" s="7" t="s">
        <v>259</v>
      </c>
    </row>
    <row r="183" spans="1:12" s="60" customFormat="1">
      <c r="A183" s="52" t="s">
        <v>104</v>
      </c>
      <c r="B183" s="53" t="s">
        <v>7</v>
      </c>
      <c r="C183" s="54" t="s">
        <v>67</v>
      </c>
      <c r="D183" s="77" t="s">
        <v>219</v>
      </c>
      <c r="E183" s="118" t="s">
        <v>257</v>
      </c>
      <c r="F183" s="122"/>
      <c r="G183" s="78" t="s">
        <v>105</v>
      </c>
      <c r="H183" s="55">
        <v>10000000</v>
      </c>
      <c r="I183" s="56">
        <v>10000000</v>
      </c>
      <c r="J183" s="57">
        <f>IF(IF(H183="",0,H183)=0,0,(IF(H183&gt;0,IF(I183&gt;H183,0,H183-I183),IF(I183&gt;H183,H183-I183,0))))</f>
        <v>0</v>
      </c>
      <c r="K183" s="51" t="str">
        <f t="shared" si="3"/>
        <v>00004092910171541244</v>
      </c>
      <c r="L183" s="59" t="str">
        <f>C183 &amp; D183 &amp;E183 &amp; F183 &amp; G183</f>
        <v>00004092910171541244</v>
      </c>
    </row>
    <row r="184" spans="1:12" ht="45">
      <c r="A184" s="49" t="s">
        <v>260</v>
      </c>
      <c r="B184" s="50" t="s">
        <v>7</v>
      </c>
      <c r="C184" s="45" t="s">
        <v>67</v>
      </c>
      <c r="D184" s="76" t="s">
        <v>219</v>
      </c>
      <c r="E184" s="114" t="s">
        <v>262</v>
      </c>
      <c r="F184" s="121"/>
      <c r="G184" s="46" t="s">
        <v>67</v>
      </c>
      <c r="H184" s="42">
        <v>2643962.59</v>
      </c>
      <c r="I184" s="47">
        <v>2148129.9500000002</v>
      </c>
      <c r="J184" s="48">
        <v>495832.64</v>
      </c>
      <c r="K184" s="51" t="str">
        <f t="shared" si="3"/>
        <v>00004092920299910000</v>
      </c>
      <c r="L184" s="7" t="s">
        <v>261</v>
      </c>
    </row>
    <row r="185" spans="1:12" ht="22.5">
      <c r="A185" s="49" t="s">
        <v>99</v>
      </c>
      <c r="B185" s="50" t="s">
        <v>7</v>
      </c>
      <c r="C185" s="45" t="s">
        <v>67</v>
      </c>
      <c r="D185" s="76" t="s">
        <v>219</v>
      </c>
      <c r="E185" s="114" t="s">
        <v>262</v>
      </c>
      <c r="F185" s="121"/>
      <c r="G185" s="46" t="s">
        <v>7</v>
      </c>
      <c r="H185" s="42">
        <v>2643962.59</v>
      </c>
      <c r="I185" s="47">
        <v>2148129.9500000002</v>
      </c>
      <c r="J185" s="48">
        <v>495832.64</v>
      </c>
      <c r="K185" s="51" t="str">
        <f t="shared" si="3"/>
        <v>00004092920299910200</v>
      </c>
      <c r="L185" s="7" t="s">
        <v>263</v>
      </c>
    </row>
    <row r="186" spans="1:12" ht="22.5">
      <c r="A186" s="49" t="s">
        <v>101</v>
      </c>
      <c r="B186" s="50" t="s">
        <v>7</v>
      </c>
      <c r="C186" s="45" t="s">
        <v>67</v>
      </c>
      <c r="D186" s="76" t="s">
        <v>219</v>
      </c>
      <c r="E186" s="114" t="s">
        <v>262</v>
      </c>
      <c r="F186" s="121"/>
      <c r="G186" s="46" t="s">
        <v>103</v>
      </c>
      <c r="H186" s="42">
        <v>2643962.59</v>
      </c>
      <c r="I186" s="47">
        <v>2148129.9500000002</v>
      </c>
      <c r="J186" s="48">
        <v>495832.64</v>
      </c>
      <c r="K186" s="51" t="str">
        <f t="shared" si="3"/>
        <v>00004092920299910240</v>
      </c>
      <c r="L186" s="7" t="s">
        <v>264</v>
      </c>
    </row>
    <row r="187" spans="1:12" s="60" customFormat="1">
      <c r="A187" s="52" t="s">
        <v>104</v>
      </c>
      <c r="B187" s="53" t="s">
        <v>7</v>
      </c>
      <c r="C187" s="54" t="s">
        <v>67</v>
      </c>
      <c r="D187" s="77" t="s">
        <v>219</v>
      </c>
      <c r="E187" s="118" t="s">
        <v>262</v>
      </c>
      <c r="F187" s="122"/>
      <c r="G187" s="78" t="s">
        <v>105</v>
      </c>
      <c r="H187" s="55">
        <v>2643962.59</v>
      </c>
      <c r="I187" s="56">
        <v>2148129.9500000002</v>
      </c>
      <c r="J187" s="57">
        <f>IF(IF(H187="",0,H187)=0,0,(IF(H187&gt;0,IF(I187&gt;H187,0,H187-I187),IF(I187&gt;H187,H187-I187,0))))</f>
        <v>495832.64</v>
      </c>
      <c r="K187" s="51" t="str">
        <f t="shared" si="3"/>
        <v>00004092920299910244</v>
      </c>
      <c r="L187" s="59" t="str">
        <f>C187 &amp; D187 &amp;E187 &amp; F187 &amp; G187</f>
        <v>00004092920299910244</v>
      </c>
    </row>
    <row r="188" spans="1:12">
      <c r="A188" s="49" t="s">
        <v>265</v>
      </c>
      <c r="B188" s="50" t="s">
        <v>7</v>
      </c>
      <c r="C188" s="45" t="s">
        <v>67</v>
      </c>
      <c r="D188" s="76" t="s">
        <v>267</v>
      </c>
      <c r="E188" s="114" t="s">
        <v>91</v>
      </c>
      <c r="F188" s="121"/>
      <c r="G188" s="46" t="s">
        <v>67</v>
      </c>
      <c r="H188" s="42">
        <v>471400</v>
      </c>
      <c r="I188" s="47">
        <v>352465</v>
      </c>
      <c r="J188" s="48">
        <v>118935</v>
      </c>
      <c r="K188" s="51" t="str">
        <f t="shared" si="3"/>
        <v>00004120000000000000</v>
      </c>
      <c r="L188" s="7" t="s">
        <v>266</v>
      </c>
    </row>
    <row r="189" spans="1:12" ht="22.5">
      <c r="A189" s="49" t="s">
        <v>268</v>
      </c>
      <c r="B189" s="50" t="s">
        <v>7</v>
      </c>
      <c r="C189" s="45" t="s">
        <v>67</v>
      </c>
      <c r="D189" s="76" t="s">
        <v>267</v>
      </c>
      <c r="E189" s="114" t="s">
        <v>270</v>
      </c>
      <c r="F189" s="121"/>
      <c r="G189" s="46" t="s">
        <v>67</v>
      </c>
      <c r="H189" s="42">
        <v>273400</v>
      </c>
      <c r="I189" s="47">
        <v>156465</v>
      </c>
      <c r="J189" s="48">
        <v>116935</v>
      </c>
      <c r="K189" s="51" t="str">
        <f t="shared" si="3"/>
        <v>00004129450010070000</v>
      </c>
      <c r="L189" s="7" t="s">
        <v>269</v>
      </c>
    </row>
    <row r="190" spans="1:12" ht="22.5">
      <c r="A190" s="49" t="s">
        <v>99</v>
      </c>
      <c r="B190" s="50" t="s">
        <v>7</v>
      </c>
      <c r="C190" s="45" t="s">
        <v>67</v>
      </c>
      <c r="D190" s="76" t="s">
        <v>267</v>
      </c>
      <c r="E190" s="114" t="s">
        <v>270</v>
      </c>
      <c r="F190" s="121"/>
      <c r="G190" s="46" t="s">
        <v>7</v>
      </c>
      <c r="H190" s="42">
        <v>273400</v>
      </c>
      <c r="I190" s="47">
        <v>156465</v>
      </c>
      <c r="J190" s="48">
        <v>116935</v>
      </c>
      <c r="K190" s="51" t="str">
        <f t="shared" si="3"/>
        <v>00004129450010070200</v>
      </c>
      <c r="L190" s="7" t="s">
        <v>271</v>
      </c>
    </row>
    <row r="191" spans="1:12" ht="22.5">
      <c r="A191" s="49" t="s">
        <v>101</v>
      </c>
      <c r="B191" s="50" t="s">
        <v>7</v>
      </c>
      <c r="C191" s="45" t="s">
        <v>67</v>
      </c>
      <c r="D191" s="76" t="s">
        <v>267</v>
      </c>
      <c r="E191" s="114" t="s">
        <v>270</v>
      </c>
      <c r="F191" s="121"/>
      <c r="G191" s="46" t="s">
        <v>103</v>
      </c>
      <c r="H191" s="42">
        <v>273400</v>
      </c>
      <c r="I191" s="47">
        <v>156465</v>
      </c>
      <c r="J191" s="48">
        <v>116935</v>
      </c>
      <c r="K191" s="51" t="str">
        <f t="shared" si="3"/>
        <v>00004129450010070240</v>
      </c>
      <c r="L191" s="7" t="s">
        <v>272</v>
      </c>
    </row>
    <row r="192" spans="1:12" s="60" customFormat="1">
      <c r="A192" s="52" t="s">
        <v>104</v>
      </c>
      <c r="B192" s="53" t="s">
        <v>7</v>
      </c>
      <c r="C192" s="54" t="s">
        <v>67</v>
      </c>
      <c r="D192" s="77" t="s">
        <v>267</v>
      </c>
      <c r="E192" s="118" t="s">
        <v>270</v>
      </c>
      <c r="F192" s="122"/>
      <c r="G192" s="78" t="s">
        <v>105</v>
      </c>
      <c r="H192" s="55">
        <v>273400</v>
      </c>
      <c r="I192" s="56">
        <v>156465</v>
      </c>
      <c r="J192" s="57">
        <f>IF(IF(H192="",0,H192)=0,0,(IF(H192&gt;0,IF(I192&gt;H192,0,H192-I192),IF(I192&gt;H192,H192-I192,0))))</f>
        <v>116935</v>
      </c>
      <c r="K192" s="51" t="str">
        <f t="shared" si="3"/>
        <v>00004129450010070244</v>
      </c>
      <c r="L192" s="59" t="str">
        <f>C192 &amp; D192 &amp;E192 &amp; F192 &amp; G192</f>
        <v>00004129450010070244</v>
      </c>
    </row>
    <row r="193" spans="1:12" ht="56.25">
      <c r="A193" s="49" t="s">
        <v>273</v>
      </c>
      <c r="B193" s="50" t="s">
        <v>7</v>
      </c>
      <c r="C193" s="45" t="s">
        <v>67</v>
      </c>
      <c r="D193" s="76" t="s">
        <v>267</v>
      </c>
      <c r="E193" s="114" t="s">
        <v>275</v>
      </c>
      <c r="F193" s="121"/>
      <c r="G193" s="46" t="s">
        <v>67</v>
      </c>
      <c r="H193" s="42">
        <v>198000</v>
      </c>
      <c r="I193" s="47">
        <v>196000</v>
      </c>
      <c r="J193" s="48">
        <v>2000</v>
      </c>
      <c r="K193" s="51" t="str">
        <f t="shared" si="3"/>
        <v>00004129450010080000</v>
      </c>
      <c r="L193" s="7" t="s">
        <v>274</v>
      </c>
    </row>
    <row r="194" spans="1:12" ht="22.5">
      <c r="A194" s="49" t="s">
        <v>99</v>
      </c>
      <c r="B194" s="50" t="s">
        <v>7</v>
      </c>
      <c r="C194" s="45" t="s">
        <v>67</v>
      </c>
      <c r="D194" s="76" t="s">
        <v>267</v>
      </c>
      <c r="E194" s="114" t="s">
        <v>275</v>
      </c>
      <c r="F194" s="121"/>
      <c r="G194" s="46" t="s">
        <v>7</v>
      </c>
      <c r="H194" s="42">
        <v>198000</v>
      </c>
      <c r="I194" s="47">
        <v>196000</v>
      </c>
      <c r="J194" s="48">
        <v>2000</v>
      </c>
      <c r="K194" s="51" t="str">
        <f t="shared" si="3"/>
        <v>00004129450010080200</v>
      </c>
      <c r="L194" s="7" t="s">
        <v>276</v>
      </c>
    </row>
    <row r="195" spans="1:12" ht="22.5">
      <c r="A195" s="49" t="s">
        <v>101</v>
      </c>
      <c r="B195" s="50" t="s">
        <v>7</v>
      </c>
      <c r="C195" s="45" t="s">
        <v>67</v>
      </c>
      <c r="D195" s="76" t="s">
        <v>267</v>
      </c>
      <c r="E195" s="114" t="s">
        <v>275</v>
      </c>
      <c r="F195" s="121"/>
      <c r="G195" s="46" t="s">
        <v>103</v>
      </c>
      <c r="H195" s="42">
        <v>198000</v>
      </c>
      <c r="I195" s="47">
        <v>196000</v>
      </c>
      <c r="J195" s="48">
        <v>2000</v>
      </c>
      <c r="K195" s="51" t="str">
        <f t="shared" si="3"/>
        <v>00004129450010080240</v>
      </c>
      <c r="L195" s="7" t="s">
        <v>277</v>
      </c>
    </row>
    <row r="196" spans="1:12" s="60" customFormat="1">
      <c r="A196" s="52" t="s">
        <v>104</v>
      </c>
      <c r="B196" s="53" t="s">
        <v>7</v>
      </c>
      <c r="C196" s="54" t="s">
        <v>67</v>
      </c>
      <c r="D196" s="77" t="s">
        <v>267</v>
      </c>
      <c r="E196" s="118" t="s">
        <v>275</v>
      </c>
      <c r="F196" s="122"/>
      <c r="G196" s="78" t="s">
        <v>105</v>
      </c>
      <c r="H196" s="55">
        <v>198000</v>
      </c>
      <c r="I196" s="56">
        <v>196000</v>
      </c>
      <c r="J196" s="57">
        <f>IF(IF(H196="",0,H196)=0,0,(IF(H196&gt;0,IF(I196&gt;H196,0,H196-I196),IF(I196&gt;H196,H196-I196,0))))</f>
        <v>2000</v>
      </c>
      <c r="K196" s="51" t="str">
        <f t="shared" si="3"/>
        <v>00004129450010080244</v>
      </c>
      <c r="L196" s="59" t="str">
        <f>C196 &amp; D196 &amp;E196 &amp; F196 &amp; G196</f>
        <v>00004129450010080244</v>
      </c>
    </row>
    <row r="197" spans="1:12">
      <c r="A197" s="49" t="s">
        <v>278</v>
      </c>
      <c r="B197" s="50" t="s">
        <v>7</v>
      </c>
      <c r="C197" s="45" t="s">
        <v>67</v>
      </c>
      <c r="D197" s="76" t="s">
        <v>280</v>
      </c>
      <c r="E197" s="114" t="s">
        <v>91</v>
      </c>
      <c r="F197" s="121"/>
      <c r="G197" s="46" t="s">
        <v>67</v>
      </c>
      <c r="H197" s="42">
        <v>24750602.620000001</v>
      </c>
      <c r="I197" s="47">
        <v>10956942.279999999</v>
      </c>
      <c r="J197" s="48">
        <v>13793660.34</v>
      </c>
      <c r="K197" s="51" t="str">
        <f t="shared" si="3"/>
        <v>00005000000000000000</v>
      </c>
      <c r="L197" s="7" t="s">
        <v>279</v>
      </c>
    </row>
    <row r="198" spans="1:12">
      <c r="A198" s="49" t="s">
        <v>281</v>
      </c>
      <c r="B198" s="50" t="s">
        <v>7</v>
      </c>
      <c r="C198" s="45" t="s">
        <v>67</v>
      </c>
      <c r="D198" s="76" t="s">
        <v>283</v>
      </c>
      <c r="E198" s="114" t="s">
        <v>91</v>
      </c>
      <c r="F198" s="121"/>
      <c r="G198" s="46" t="s">
        <v>67</v>
      </c>
      <c r="H198" s="42">
        <v>3669549.62</v>
      </c>
      <c r="I198" s="47">
        <v>953936.6</v>
      </c>
      <c r="J198" s="48">
        <v>2715613.02</v>
      </c>
      <c r="K198" s="51" t="str">
        <f t="shared" si="3"/>
        <v>00005010000000000000</v>
      </c>
      <c r="L198" s="7" t="s">
        <v>282</v>
      </c>
    </row>
    <row r="199" spans="1:12" ht="22.5">
      <c r="A199" s="49" t="s">
        <v>284</v>
      </c>
      <c r="B199" s="50" t="s">
        <v>7</v>
      </c>
      <c r="C199" s="45" t="s">
        <v>67</v>
      </c>
      <c r="D199" s="76" t="s">
        <v>283</v>
      </c>
      <c r="E199" s="114" t="s">
        <v>286</v>
      </c>
      <c r="F199" s="121"/>
      <c r="G199" s="46" t="s">
        <v>67</v>
      </c>
      <c r="H199" s="42">
        <v>1995610</v>
      </c>
      <c r="I199" s="47">
        <v>0</v>
      </c>
      <c r="J199" s="48">
        <v>1995610</v>
      </c>
      <c r="K199" s="51" t="str">
        <f t="shared" si="3"/>
        <v>00005012400111100000</v>
      </c>
      <c r="L199" s="7" t="s">
        <v>285</v>
      </c>
    </row>
    <row r="200" spans="1:12" ht="22.5">
      <c r="A200" s="49" t="s">
        <v>196</v>
      </c>
      <c r="B200" s="50" t="s">
        <v>7</v>
      </c>
      <c r="C200" s="45" t="s">
        <v>67</v>
      </c>
      <c r="D200" s="76" t="s">
        <v>283</v>
      </c>
      <c r="E200" s="114" t="s">
        <v>286</v>
      </c>
      <c r="F200" s="121"/>
      <c r="G200" s="46" t="s">
        <v>198</v>
      </c>
      <c r="H200" s="42">
        <v>1995610</v>
      </c>
      <c r="I200" s="47">
        <v>0</v>
      </c>
      <c r="J200" s="48">
        <v>1995610</v>
      </c>
      <c r="K200" s="51" t="str">
        <f t="shared" si="3"/>
        <v>00005012400111100400</v>
      </c>
      <c r="L200" s="7" t="s">
        <v>287</v>
      </c>
    </row>
    <row r="201" spans="1:12">
      <c r="A201" s="49" t="s">
        <v>199</v>
      </c>
      <c r="B201" s="50" t="s">
        <v>7</v>
      </c>
      <c r="C201" s="45" t="s">
        <v>67</v>
      </c>
      <c r="D201" s="76" t="s">
        <v>283</v>
      </c>
      <c r="E201" s="114" t="s">
        <v>286</v>
      </c>
      <c r="F201" s="121"/>
      <c r="G201" s="46" t="s">
        <v>201</v>
      </c>
      <c r="H201" s="42">
        <v>1995610</v>
      </c>
      <c r="I201" s="47">
        <v>0</v>
      </c>
      <c r="J201" s="48">
        <v>1995610</v>
      </c>
      <c r="K201" s="51" t="str">
        <f t="shared" si="3"/>
        <v>00005012400111100410</v>
      </c>
      <c r="L201" s="7" t="s">
        <v>288</v>
      </c>
    </row>
    <row r="202" spans="1:12" s="60" customFormat="1" ht="33.75">
      <c r="A202" s="52" t="s">
        <v>289</v>
      </c>
      <c r="B202" s="53" t="s">
        <v>7</v>
      </c>
      <c r="C202" s="54" t="s">
        <v>67</v>
      </c>
      <c r="D202" s="77" t="s">
        <v>283</v>
      </c>
      <c r="E202" s="118" t="s">
        <v>286</v>
      </c>
      <c r="F202" s="122"/>
      <c r="G202" s="78" t="s">
        <v>290</v>
      </c>
      <c r="H202" s="55">
        <v>1995610</v>
      </c>
      <c r="I202" s="56">
        <v>0</v>
      </c>
      <c r="J202" s="57">
        <f>IF(IF(H202="",0,H202)=0,0,(IF(H202&gt;0,IF(I202&gt;H202,0,H202-I202),IF(I202&gt;H202,H202-I202,0))))</f>
        <v>1995610</v>
      </c>
      <c r="K202" s="51" t="str">
        <f t="shared" si="3"/>
        <v>00005012400111100412</v>
      </c>
      <c r="L202" s="59" t="str">
        <f>C202 &amp; D202 &amp;E202 &amp; F202 &amp; G202</f>
        <v>00005012400111100412</v>
      </c>
    </row>
    <row r="203" spans="1:12" ht="22.5">
      <c r="A203" s="49" t="s">
        <v>291</v>
      </c>
      <c r="B203" s="50" t="s">
        <v>7</v>
      </c>
      <c r="C203" s="45" t="s">
        <v>67</v>
      </c>
      <c r="D203" s="76" t="s">
        <v>283</v>
      </c>
      <c r="E203" s="114" t="s">
        <v>293</v>
      </c>
      <c r="F203" s="121"/>
      <c r="G203" s="46" t="s">
        <v>67</v>
      </c>
      <c r="H203" s="42">
        <v>73939.62</v>
      </c>
      <c r="I203" s="47">
        <v>0</v>
      </c>
      <c r="J203" s="48">
        <v>73939.62</v>
      </c>
      <c r="K203" s="51" t="str">
        <f t="shared" si="3"/>
        <v>00005019450010470000</v>
      </c>
      <c r="L203" s="7" t="s">
        <v>292</v>
      </c>
    </row>
    <row r="204" spans="1:12" ht="22.5">
      <c r="A204" s="49" t="s">
        <v>196</v>
      </c>
      <c r="B204" s="50" t="s">
        <v>7</v>
      </c>
      <c r="C204" s="45" t="s">
        <v>67</v>
      </c>
      <c r="D204" s="76" t="s">
        <v>283</v>
      </c>
      <c r="E204" s="114" t="s">
        <v>293</v>
      </c>
      <c r="F204" s="121"/>
      <c r="G204" s="46" t="s">
        <v>198</v>
      </c>
      <c r="H204" s="42">
        <v>73939.62</v>
      </c>
      <c r="I204" s="47">
        <v>0</v>
      </c>
      <c r="J204" s="48">
        <v>73939.62</v>
      </c>
      <c r="K204" s="51" t="str">
        <f t="shared" si="3"/>
        <v>00005019450010470400</v>
      </c>
      <c r="L204" s="7" t="s">
        <v>294</v>
      </c>
    </row>
    <row r="205" spans="1:12">
      <c r="A205" s="49" t="s">
        <v>199</v>
      </c>
      <c r="B205" s="50" t="s">
        <v>7</v>
      </c>
      <c r="C205" s="45" t="s">
        <v>67</v>
      </c>
      <c r="D205" s="76" t="s">
        <v>283</v>
      </c>
      <c r="E205" s="114" t="s">
        <v>293</v>
      </c>
      <c r="F205" s="121"/>
      <c r="G205" s="46" t="s">
        <v>201</v>
      </c>
      <c r="H205" s="42">
        <v>73939.62</v>
      </c>
      <c r="I205" s="47">
        <v>0</v>
      </c>
      <c r="J205" s="48">
        <v>73939.62</v>
      </c>
      <c r="K205" s="51" t="str">
        <f t="shared" si="3"/>
        <v>00005019450010470410</v>
      </c>
      <c r="L205" s="7" t="s">
        <v>295</v>
      </c>
    </row>
    <row r="206" spans="1:12" s="60" customFormat="1" ht="33.75">
      <c r="A206" s="52" t="s">
        <v>289</v>
      </c>
      <c r="B206" s="53" t="s">
        <v>7</v>
      </c>
      <c r="C206" s="54" t="s">
        <v>67</v>
      </c>
      <c r="D206" s="77" t="s">
        <v>283</v>
      </c>
      <c r="E206" s="118" t="s">
        <v>293</v>
      </c>
      <c r="F206" s="122"/>
      <c r="G206" s="78" t="s">
        <v>290</v>
      </c>
      <c r="H206" s="55">
        <v>73939.62</v>
      </c>
      <c r="I206" s="56">
        <v>0</v>
      </c>
      <c r="J206" s="57">
        <f>IF(IF(H206="",0,H206)=0,0,(IF(H206&gt;0,IF(I206&gt;H206,0,H206-I206),IF(I206&gt;H206,H206-I206,0))))</f>
        <v>73939.62</v>
      </c>
      <c r="K206" s="51" t="str">
        <f t="shared" si="3"/>
        <v>00005019450010470412</v>
      </c>
      <c r="L206" s="59" t="str">
        <f>C206 &amp; D206 &amp;E206 &amp; F206 &amp; G206</f>
        <v>00005019450010470412</v>
      </c>
    </row>
    <row r="207" spans="1:12" ht="45">
      <c r="A207" s="49" t="s">
        <v>296</v>
      </c>
      <c r="B207" s="50" t="s">
        <v>7</v>
      </c>
      <c r="C207" s="45" t="s">
        <v>67</v>
      </c>
      <c r="D207" s="76" t="s">
        <v>283</v>
      </c>
      <c r="E207" s="114" t="s">
        <v>298</v>
      </c>
      <c r="F207" s="121"/>
      <c r="G207" s="46" t="s">
        <v>67</v>
      </c>
      <c r="H207" s="42">
        <v>1100000</v>
      </c>
      <c r="I207" s="47">
        <v>729457.25</v>
      </c>
      <c r="J207" s="48">
        <v>370542.75</v>
      </c>
      <c r="K207" s="51" t="str">
        <f t="shared" si="3"/>
        <v>00005019450081010000</v>
      </c>
      <c r="L207" s="7" t="s">
        <v>297</v>
      </c>
    </row>
    <row r="208" spans="1:12" ht="22.5">
      <c r="A208" s="49" t="s">
        <v>99</v>
      </c>
      <c r="B208" s="50" t="s">
        <v>7</v>
      </c>
      <c r="C208" s="45" t="s">
        <v>67</v>
      </c>
      <c r="D208" s="76" t="s">
        <v>283</v>
      </c>
      <c r="E208" s="114" t="s">
        <v>298</v>
      </c>
      <c r="F208" s="121"/>
      <c r="G208" s="46" t="s">
        <v>7</v>
      </c>
      <c r="H208" s="42">
        <v>1100000</v>
      </c>
      <c r="I208" s="47">
        <v>729457.25</v>
      </c>
      <c r="J208" s="48">
        <v>370542.75</v>
      </c>
      <c r="K208" s="51" t="str">
        <f t="shared" ref="K208:K271" si="4">C208 &amp; D208 &amp;E208 &amp; F208 &amp; G208</f>
        <v>00005019450081010200</v>
      </c>
      <c r="L208" s="7" t="s">
        <v>299</v>
      </c>
    </row>
    <row r="209" spans="1:12" ht="22.5">
      <c r="A209" s="49" t="s">
        <v>101</v>
      </c>
      <c r="B209" s="50" t="s">
        <v>7</v>
      </c>
      <c r="C209" s="45" t="s">
        <v>67</v>
      </c>
      <c r="D209" s="76" t="s">
        <v>283</v>
      </c>
      <c r="E209" s="114" t="s">
        <v>298</v>
      </c>
      <c r="F209" s="121"/>
      <c r="G209" s="46" t="s">
        <v>103</v>
      </c>
      <c r="H209" s="42">
        <v>1100000</v>
      </c>
      <c r="I209" s="47">
        <v>729457.25</v>
      </c>
      <c r="J209" s="48">
        <v>370542.75</v>
      </c>
      <c r="K209" s="51" t="str">
        <f t="shared" si="4"/>
        <v>00005019450081010240</v>
      </c>
      <c r="L209" s="7" t="s">
        <v>300</v>
      </c>
    </row>
    <row r="210" spans="1:12" s="60" customFormat="1">
      <c r="A210" s="52" t="s">
        <v>104</v>
      </c>
      <c r="B210" s="53" t="s">
        <v>7</v>
      </c>
      <c r="C210" s="54" t="s">
        <v>67</v>
      </c>
      <c r="D210" s="77" t="s">
        <v>283</v>
      </c>
      <c r="E210" s="118" t="s">
        <v>298</v>
      </c>
      <c r="F210" s="122"/>
      <c r="G210" s="78" t="s">
        <v>105</v>
      </c>
      <c r="H210" s="55">
        <v>1100000</v>
      </c>
      <c r="I210" s="56">
        <v>729457.25</v>
      </c>
      <c r="J210" s="57">
        <f>IF(IF(H210="",0,H210)=0,0,(IF(H210&gt;0,IF(I210&gt;H210,0,H210-I210),IF(I210&gt;H210,H210-I210,0))))</f>
        <v>370542.75</v>
      </c>
      <c r="K210" s="51" t="str">
        <f t="shared" si="4"/>
        <v>00005019450081010244</v>
      </c>
      <c r="L210" s="59" t="str">
        <f>C210 &amp; D210 &amp;E210 &amp; F210 &amp; G210</f>
        <v>00005019450081010244</v>
      </c>
    </row>
    <row r="211" spans="1:12" ht="45">
      <c r="A211" s="49" t="s">
        <v>301</v>
      </c>
      <c r="B211" s="50" t="s">
        <v>7</v>
      </c>
      <c r="C211" s="45" t="s">
        <v>67</v>
      </c>
      <c r="D211" s="76" t="s">
        <v>283</v>
      </c>
      <c r="E211" s="114" t="s">
        <v>303</v>
      </c>
      <c r="F211" s="121"/>
      <c r="G211" s="46" t="s">
        <v>67</v>
      </c>
      <c r="H211" s="42">
        <v>500000</v>
      </c>
      <c r="I211" s="47">
        <v>224479.35</v>
      </c>
      <c r="J211" s="48">
        <v>275520.65000000002</v>
      </c>
      <c r="K211" s="51" t="str">
        <f t="shared" si="4"/>
        <v>00005019450081020000</v>
      </c>
      <c r="L211" s="7" t="s">
        <v>302</v>
      </c>
    </row>
    <row r="212" spans="1:12" ht="22.5">
      <c r="A212" s="49" t="s">
        <v>99</v>
      </c>
      <c r="B212" s="50" t="s">
        <v>7</v>
      </c>
      <c r="C212" s="45" t="s">
        <v>67</v>
      </c>
      <c r="D212" s="76" t="s">
        <v>283</v>
      </c>
      <c r="E212" s="114" t="s">
        <v>303</v>
      </c>
      <c r="F212" s="121"/>
      <c r="G212" s="46" t="s">
        <v>7</v>
      </c>
      <c r="H212" s="42">
        <v>92127</v>
      </c>
      <c r="I212" s="47">
        <v>92127</v>
      </c>
      <c r="J212" s="48">
        <v>0</v>
      </c>
      <c r="K212" s="51" t="str">
        <f t="shared" si="4"/>
        <v>00005019450081020200</v>
      </c>
      <c r="L212" s="7" t="s">
        <v>304</v>
      </c>
    </row>
    <row r="213" spans="1:12" ht="22.5">
      <c r="A213" s="49" t="s">
        <v>101</v>
      </c>
      <c r="B213" s="50" t="s">
        <v>7</v>
      </c>
      <c r="C213" s="45" t="s">
        <v>67</v>
      </c>
      <c r="D213" s="76" t="s">
        <v>283</v>
      </c>
      <c r="E213" s="114" t="s">
        <v>303</v>
      </c>
      <c r="F213" s="121"/>
      <c r="G213" s="46" t="s">
        <v>103</v>
      </c>
      <c r="H213" s="42">
        <v>92127</v>
      </c>
      <c r="I213" s="47">
        <v>92127</v>
      </c>
      <c r="J213" s="48">
        <v>0</v>
      </c>
      <c r="K213" s="51" t="str">
        <f t="shared" si="4"/>
        <v>00005019450081020240</v>
      </c>
      <c r="L213" s="7" t="s">
        <v>305</v>
      </c>
    </row>
    <row r="214" spans="1:12" s="60" customFormat="1">
      <c r="A214" s="52" t="s">
        <v>104</v>
      </c>
      <c r="B214" s="53" t="s">
        <v>7</v>
      </c>
      <c r="C214" s="54" t="s">
        <v>67</v>
      </c>
      <c r="D214" s="77" t="s">
        <v>283</v>
      </c>
      <c r="E214" s="118" t="s">
        <v>303</v>
      </c>
      <c r="F214" s="122"/>
      <c r="G214" s="78" t="s">
        <v>105</v>
      </c>
      <c r="H214" s="55">
        <v>92127</v>
      </c>
      <c r="I214" s="56">
        <v>92127</v>
      </c>
      <c r="J214" s="57">
        <f>IF(IF(H214="",0,H214)=0,0,(IF(H214&gt;0,IF(I214&gt;H214,0,H214-I214),IF(I214&gt;H214,H214-I214,0))))</f>
        <v>0</v>
      </c>
      <c r="K214" s="51" t="str">
        <f t="shared" si="4"/>
        <v>00005019450081020244</v>
      </c>
      <c r="L214" s="59" t="str">
        <f>C214 &amp; D214 &amp;E214 &amp; F214 &amp; G214</f>
        <v>00005019450081020244</v>
      </c>
    </row>
    <row r="215" spans="1:12">
      <c r="A215" s="49" t="s">
        <v>122</v>
      </c>
      <c r="B215" s="50" t="s">
        <v>7</v>
      </c>
      <c r="C215" s="45" t="s">
        <v>67</v>
      </c>
      <c r="D215" s="76" t="s">
        <v>283</v>
      </c>
      <c r="E215" s="114" t="s">
        <v>303</v>
      </c>
      <c r="F215" s="121"/>
      <c r="G215" s="46" t="s">
        <v>124</v>
      </c>
      <c r="H215" s="42">
        <v>407873</v>
      </c>
      <c r="I215" s="47">
        <v>132352.35</v>
      </c>
      <c r="J215" s="48">
        <v>275520.65000000002</v>
      </c>
      <c r="K215" s="51" t="str">
        <f t="shared" si="4"/>
        <v>00005019450081020800</v>
      </c>
      <c r="L215" s="7" t="s">
        <v>306</v>
      </c>
    </row>
    <row r="216" spans="1:12" ht="45">
      <c r="A216" s="49" t="s">
        <v>185</v>
      </c>
      <c r="B216" s="50" t="s">
        <v>7</v>
      </c>
      <c r="C216" s="45" t="s">
        <v>67</v>
      </c>
      <c r="D216" s="76" t="s">
        <v>283</v>
      </c>
      <c r="E216" s="114" t="s">
        <v>303</v>
      </c>
      <c r="F216" s="121"/>
      <c r="G216" s="46" t="s">
        <v>187</v>
      </c>
      <c r="H216" s="42">
        <v>407873</v>
      </c>
      <c r="I216" s="47">
        <v>132352.35</v>
      </c>
      <c r="J216" s="48">
        <v>275520.65000000002</v>
      </c>
      <c r="K216" s="51" t="str">
        <f t="shared" si="4"/>
        <v>00005019450081020810</v>
      </c>
      <c r="L216" s="7" t="s">
        <v>307</v>
      </c>
    </row>
    <row r="217" spans="1:12" s="60" customFormat="1" ht="45">
      <c r="A217" s="52" t="s">
        <v>188</v>
      </c>
      <c r="B217" s="53" t="s">
        <v>7</v>
      </c>
      <c r="C217" s="54" t="s">
        <v>67</v>
      </c>
      <c r="D217" s="77" t="s">
        <v>283</v>
      </c>
      <c r="E217" s="118" t="s">
        <v>303</v>
      </c>
      <c r="F217" s="122"/>
      <c r="G217" s="78" t="s">
        <v>189</v>
      </c>
      <c r="H217" s="55">
        <v>407873</v>
      </c>
      <c r="I217" s="56">
        <v>132352.35</v>
      </c>
      <c r="J217" s="57">
        <f>IF(IF(H217="",0,H217)=0,0,(IF(H217&gt;0,IF(I217&gt;H217,0,H217-I217),IF(I217&gt;H217,H217-I217,0))))</f>
        <v>275520.65000000002</v>
      </c>
      <c r="K217" s="51" t="str">
        <f t="shared" si="4"/>
        <v>00005019450081020811</v>
      </c>
      <c r="L217" s="59" t="str">
        <f>C217 &amp; D217 &amp;E217 &amp; F217 &amp; G217</f>
        <v>00005019450081020811</v>
      </c>
    </row>
    <row r="218" spans="1:12">
      <c r="A218" s="49" t="s">
        <v>308</v>
      </c>
      <c r="B218" s="50" t="s">
        <v>7</v>
      </c>
      <c r="C218" s="45" t="s">
        <v>67</v>
      </c>
      <c r="D218" s="76" t="s">
        <v>310</v>
      </c>
      <c r="E218" s="114" t="s">
        <v>91</v>
      </c>
      <c r="F218" s="121"/>
      <c r="G218" s="46" t="s">
        <v>67</v>
      </c>
      <c r="H218" s="42">
        <v>394500</v>
      </c>
      <c r="I218" s="47">
        <v>227000</v>
      </c>
      <c r="J218" s="48">
        <v>167500</v>
      </c>
      <c r="K218" s="51" t="str">
        <f t="shared" si="4"/>
        <v>00005020000000000000</v>
      </c>
      <c r="L218" s="7" t="s">
        <v>309</v>
      </c>
    </row>
    <row r="219" spans="1:12" ht="22.5">
      <c r="A219" s="49" t="s">
        <v>311</v>
      </c>
      <c r="B219" s="50" t="s">
        <v>7</v>
      </c>
      <c r="C219" s="45" t="s">
        <v>67</v>
      </c>
      <c r="D219" s="76" t="s">
        <v>310</v>
      </c>
      <c r="E219" s="114" t="s">
        <v>313</v>
      </c>
      <c r="F219" s="121"/>
      <c r="G219" s="46" t="s">
        <v>67</v>
      </c>
      <c r="H219" s="42">
        <v>210000</v>
      </c>
      <c r="I219" s="47">
        <v>102500</v>
      </c>
      <c r="J219" s="48">
        <v>107500</v>
      </c>
      <c r="K219" s="51" t="str">
        <f t="shared" si="4"/>
        <v>00005022500111110000</v>
      </c>
      <c r="L219" s="7" t="s">
        <v>312</v>
      </c>
    </row>
    <row r="220" spans="1:12" ht="22.5">
      <c r="A220" s="49" t="s">
        <v>99</v>
      </c>
      <c r="B220" s="50" t="s">
        <v>7</v>
      </c>
      <c r="C220" s="45" t="s">
        <v>67</v>
      </c>
      <c r="D220" s="76" t="s">
        <v>310</v>
      </c>
      <c r="E220" s="114" t="s">
        <v>313</v>
      </c>
      <c r="F220" s="121"/>
      <c r="G220" s="46" t="s">
        <v>7</v>
      </c>
      <c r="H220" s="42">
        <v>210000</v>
      </c>
      <c r="I220" s="47">
        <v>102500</v>
      </c>
      <c r="J220" s="48">
        <v>107500</v>
      </c>
      <c r="K220" s="51" t="str">
        <f t="shared" si="4"/>
        <v>00005022500111110200</v>
      </c>
      <c r="L220" s="7" t="s">
        <v>314</v>
      </c>
    </row>
    <row r="221" spans="1:12" ht="22.5">
      <c r="A221" s="49" t="s">
        <v>101</v>
      </c>
      <c r="B221" s="50" t="s">
        <v>7</v>
      </c>
      <c r="C221" s="45" t="s">
        <v>67</v>
      </c>
      <c r="D221" s="76" t="s">
        <v>310</v>
      </c>
      <c r="E221" s="114" t="s">
        <v>313</v>
      </c>
      <c r="F221" s="121"/>
      <c r="G221" s="46" t="s">
        <v>103</v>
      </c>
      <c r="H221" s="42">
        <v>210000</v>
      </c>
      <c r="I221" s="47">
        <v>102500</v>
      </c>
      <c r="J221" s="48">
        <v>107500</v>
      </c>
      <c r="K221" s="51" t="str">
        <f t="shared" si="4"/>
        <v>00005022500111110240</v>
      </c>
      <c r="L221" s="7" t="s">
        <v>315</v>
      </c>
    </row>
    <row r="222" spans="1:12" s="60" customFormat="1">
      <c r="A222" s="52" t="s">
        <v>104</v>
      </c>
      <c r="B222" s="53" t="s">
        <v>7</v>
      </c>
      <c r="C222" s="54" t="s">
        <v>67</v>
      </c>
      <c r="D222" s="77" t="s">
        <v>310</v>
      </c>
      <c r="E222" s="118" t="s">
        <v>313</v>
      </c>
      <c r="F222" s="122"/>
      <c r="G222" s="78" t="s">
        <v>105</v>
      </c>
      <c r="H222" s="55">
        <v>210000</v>
      </c>
      <c r="I222" s="56">
        <v>102500</v>
      </c>
      <c r="J222" s="57">
        <f>IF(IF(H222="",0,H222)=0,0,(IF(H222&gt;0,IF(I222&gt;H222,0,H222-I222),IF(I222&gt;H222,H222-I222,0))))</f>
        <v>107500</v>
      </c>
      <c r="K222" s="51" t="str">
        <f t="shared" si="4"/>
        <v>00005022500111110244</v>
      </c>
      <c r="L222" s="59" t="str">
        <f>C222 &amp; D222 &amp;E222 &amp; F222 &amp; G222</f>
        <v>00005022500111110244</v>
      </c>
    </row>
    <row r="223" spans="1:12" ht="33.75">
      <c r="A223" s="49" t="s">
        <v>316</v>
      </c>
      <c r="B223" s="50" t="s">
        <v>7</v>
      </c>
      <c r="C223" s="45" t="s">
        <v>67</v>
      </c>
      <c r="D223" s="76" t="s">
        <v>310</v>
      </c>
      <c r="E223" s="114" t="s">
        <v>318</v>
      </c>
      <c r="F223" s="121"/>
      <c r="G223" s="46" t="s">
        <v>67</v>
      </c>
      <c r="H223" s="42">
        <v>60000</v>
      </c>
      <c r="I223" s="47">
        <v>0</v>
      </c>
      <c r="J223" s="48">
        <v>60000</v>
      </c>
      <c r="K223" s="51" t="str">
        <f t="shared" si="4"/>
        <v>00005022600111110000</v>
      </c>
      <c r="L223" s="7" t="s">
        <v>317</v>
      </c>
    </row>
    <row r="224" spans="1:12" ht="22.5">
      <c r="A224" s="49" t="s">
        <v>99</v>
      </c>
      <c r="B224" s="50" t="s">
        <v>7</v>
      </c>
      <c r="C224" s="45" t="s">
        <v>67</v>
      </c>
      <c r="D224" s="76" t="s">
        <v>310</v>
      </c>
      <c r="E224" s="114" t="s">
        <v>318</v>
      </c>
      <c r="F224" s="121"/>
      <c r="G224" s="46" t="s">
        <v>7</v>
      </c>
      <c r="H224" s="42">
        <v>60000</v>
      </c>
      <c r="I224" s="47">
        <v>0</v>
      </c>
      <c r="J224" s="48">
        <v>60000</v>
      </c>
      <c r="K224" s="51" t="str">
        <f t="shared" si="4"/>
        <v>00005022600111110200</v>
      </c>
      <c r="L224" s="7" t="s">
        <v>319</v>
      </c>
    </row>
    <row r="225" spans="1:12" ht="22.5">
      <c r="A225" s="49" t="s">
        <v>101</v>
      </c>
      <c r="B225" s="50" t="s">
        <v>7</v>
      </c>
      <c r="C225" s="45" t="s">
        <v>67</v>
      </c>
      <c r="D225" s="76" t="s">
        <v>310</v>
      </c>
      <c r="E225" s="114" t="s">
        <v>318</v>
      </c>
      <c r="F225" s="121"/>
      <c r="G225" s="46" t="s">
        <v>103</v>
      </c>
      <c r="H225" s="42">
        <v>60000</v>
      </c>
      <c r="I225" s="47">
        <v>0</v>
      </c>
      <c r="J225" s="48">
        <v>60000</v>
      </c>
      <c r="K225" s="51" t="str">
        <f t="shared" si="4"/>
        <v>00005022600111110240</v>
      </c>
      <c r="L225" s="7" t="s">
        <v>320</v>
      </c>
    </row>
    <row r="226" spans="1:12" s="60" customFormat="1">
      <c r="A226" s="52" t="s">
        <v>104</v>
      </c>
      <c r="B226" s="53" t="s">
        <v>7</v>
      </c>
      <c r="C226" s="54" t="s">
        <v>67</v>
      </c>
      <c r="D226" s="77" t="s">
        <v>310</v>
      </c>
      <c r="E226" s="118" t="s">
        <v>318</v>
      </c>
      <c r="F226" s="122"/>
      <c r="G226" s="78" t="s">
        <v>105</v>
      </c>
      <c r="H226" s="55">
        <v>60000</v>
      </c>
      <c r="I226" s="56">
        <v>0</v>
      </c>
      <c r="J226" s="57">
        <f>IF(IF(H226="",0,H226)=0,0,(IF(H226&gt;0,IF(I226&gt;H226,0,H226-I226),IF(I226&gt;H226,H226-I226,0))))</f>
        <v>60000</v>
      </c>
      <c r="K226" s="51" t="str">
        <f t="shared" si="4"/>
        <v>00005022600111110244</v>
      </c>
      <c r="L226" s="59" t="str">
        <f>C226 &amp; D226 &amp;E226 &amp; F226 &amp; G226</f>
        <v>00005022600111110244</v>
      </c>
    </row>
    <row r="227" spans="1:12" ht="22.5">
      <c r="A227" s="49" t="s">
        <v>321</v>
      </c>
      <c r="B227" s="50" t="s">
        <v>7</v>
      </c>
      <c r="C227" s="45" t="s">
        <v>67</v>
      </c>
      <c r="D227" s="76" t="s">
        <v>310</v>
      </c>
      <c r="E227" s="114" t="s">
        <v>323</v>
      </c>
      <c r="F227" s="121"/>
      <c r="G227" s="46" t="s">
        <v>67</v>
      </c>
      <c r="H227" s="42">
        <v>124500</v>
      </c>
      <c r="I227" s="47">
        <v>124500</v>
      </c>
      <c r="J227" s="48">
        <v>0</v>
      </c>
      <c r="K227" s="51" t="str">
        <f t="shared" si="4"/>
        <v>00005022700241110000</v>
      </c>
      <c r="L227" s="7" t="s">
        <v>322</v>
      </c>
    </row>
    <row r="228" spans="1:12" ht="22.5">
      <c r="A228" s="49" t="s">
        <v>99</v>
      </c>
      <c r="B228" s="50" t="s">
        <v>7</v>
      </c>
      <c r="C228" s="45" t="s">
        <v>67</v>
      </c>
      <c r="D228" s="76" t="s">
        <v>310</v>
      </c>
      <c r="E228" s="114" t="s">
        <v>323</v>
      </c>
      <c r="F228" s="121"/>
      <c r="G228" s="46" t="s">
        <v>7</v>
      </c>
      <c r="H228" s="42">
        <v>124500</v>
      </c>
      <c r="I228" s="47">
        <v>124500</v>
      </c>
      <c r="J228" s="48">
        <v>0</v>
      </c>
      <c r="K228" s="51" t="str">
        <f t="shared" si="4"/>
        <v>00005022700241110200</v>
      </c>
      <c r="L228" s="7" t="s">
        <v>324</v>
      </c>
    </row>
    <row r="229" spans="1:12" ht="22.5">
      <c r="A229" s="49" t="s">
        <v>101</v>
      </c>
      <c r="B229" s="50" t="s">
        <v>7</v>
      </c>
      <c r="C229" s="45" t="s">
        <v>67</v>
      </c>
      <c r="D229" s="76" t="s">
        <v>310</v>
      </c>
      <c r="E229" s="114" t="s">
        <v>323</v>
      </c>
      <c r="F229" s="121"/>
      <c r="G229" s="46" t="s">
        <v>103</v>
      </c>
      <c r="H229" s="42">
        <v>124500</v>
      </c>
      <c r="I229" s="47">
        <v>124500</v>
      </c>
      <c r="J229" s="48">
        <v>0</v>
      </c>
      <c r="K229" s="51" t="str">
        <f t="shared" si="4"/>
        <v>00005022700241110240</v>
      </c>
      <c r="L229" s="7" t="s">
        <v>325</v>
      </c>
    </row>
    <row r="230" spans="1:12" s="60" customFormat="1">
      <c r="A230" s="52" t="s">
        <v>104</v>
      </c>
      <c r="B230" s="53" t="s">
        <v>7</v>
      </c>
      <c r="C230" s="54" t="s">
        <v>67</v>
      </c>
      <c r="D230" s="77" t="s">
        <v>310</v>
      </c>
      <c r="E230" s="118" t="s">
        <v>323</v>
      </c>
      <c r="F230" s="122"/>
      <c r="G230" s="78" t="s">
        <v>105</v>
      </c>
      <c r="H230" s="55">
        <v>124500</v>
      </c>
      <c r="I230" s="56">
        <v>124500</v>
      </c>
      <c r="J230" s="57">
        <f>IF(IF(H230="",0,H230)=0,0,(IF(H230&gt;0,IF(I230&gt;H230,0,H230-I230),IF(I230&gt;H230,H230-I230,0))))</f>
        <v>0</v>
      </c>
      <c r="K230" s="51" t="str">
        <f t="shared" si="4"/>
        <v>00005022700241110244</v>
      </c>
      <c r="L230" s="59" t="str">
        <f>C230 &amp; D230 &amp;E230 &amp; F230 &amp; G230</f>
        <v>00005022700241110244</v>
      </c>
    </row>
    <row r="231" spans="1:12">
      <c r="A231" s="49" t="s">
        <v>326</v>
      </c>
      <c r="B231" s="50" t="s">
        <v>7</v>
      </c>
      <c r="C231" s="45" t="s">
        <v>67</v>
      </c>
      <c r="D231" s="76" t="s">
        <v>328</v>
      </c>
      <c r="E231" s="114" t="s">
        <v>91</v>
      </c>
      <c r="F231" s="121"/>
      <c r="G231" s="46" t="s">
        <v>67</v>
      </c>
      <c r="H231" s="42">
        <v>20393603</v>
      </c>
      <c r="I231" s="47">
        <v>9573154.5500000007</v>
      </c>
      <c r="J231" s="48">
        <v>10820448.449999999</v>
      </c>
      <c r="K231" s="51" t="str">
        <f t="shared" si="4"/>
        <v>00005030000000000000</v>
      </c>
      <c r="L231" s="7" t="s">
        <v>327</v>
      </c>
    </row>
    <row r="232" spans="1:12" ht="22.5">
      <c r="A232" s="49" t="s">
        <v>329</v>
      </c>
      <c r="B232" s="50" t="s">
        <v>7</v>
      </c>
      <c r="C232" s="45" t="s">
        <v>67</v>
      </c>
      <c r="D232" s="76" t="s">
        <v>328</v>
      </c>
      <c r="E232" s="114" t="s">
        <v>331</v>
      </c>
      <c r="F232" s="121"/>
      <c r="G232" s="46" t="s">
        <v>67</v>
      </c>
      <c r="H232" s="42">
        <v>563897</v>
      </c>
      <c r="I232" s="47">
        <v>0</v>
      </c>
      <c r="J232" s="48">
        <v>563897</v>
      </c>
      <c r="K232" s="51" t="str">
        <f t="shared" si="4"/>
        <v>000050310001L0110000</v>
      </c>
      <c r="L232" s="7" t="s">
        <v>330</v>
      </c>
    </row>
    <row r="233" spans="1:12">
      <c r="A233" s="49" t="s">
        <v>122</v>
      </c>
      <c r="B233" s="50" t="s">
        <v>7</v>
      </c>
      <c r="C233" s="45" t="s">
        <v>67</v>
      </c>
      <c r="D233" s="76" t="s">
        <v>328</v>
      </c>
      <c r="E233" s="114" t="s">
        <v>331</v>
      </c>
      <c r="F233" s="121"/>
      <c r="G233" s="46" t="s">
        <v>124</v>
      </c>
      <c r="H233" s="42">
        <v>563897</v>
      </c>
      <c r="I233" s="47">
        <v>0</v>
      </c>
      <c r="J233" s="48">
        <v>563897</v>
      </c>
      <c r="K233" s="51" t="str">
        <f t="shared" si="4"/>
        <v>000050310001L0110800</v>
      </c>
      <c r="L233" s="7" t="s">
        <v>332</v>
      </c>
    </row>
    <row r="234" spans="1:12" ht="45">
      <c r="A234" s="49" t="s">
        <v>185</v>
      </c>
      <c r="B234" s="50" t="s">
        <v>7</v>
      </c>
      <c r="C234" s="45" t="s">
        <v>67</v>
      </c>
      <c r="D234" s="76" t="s">
        <v>328</v>
      </c>
      <c r="E234" s="114" t="s">
        <v>331</v>
      </c>
      <c r="F234" s="121"/>
      <c r="G234" s="46" t="s">
        <v>187</v>
      </c>
      <c r="H234" s="42">
        <v>563897</v>
      </c>
      <c r="I234" s="47">
        <v>0</v>
      </c>
      <c r="J234" s="48">
        <v>563897</v>
      </c>
      <c r="K234" s="51" t="str">
        <f t="shared" si="4"/>
        <v>000050310001L0110810</v>
      </c>
      <c r="L234" s="7" t="s">
        <v>333</v>
      </c>
    </row>
    <row r="235" spans="1:12" s="60" customFormat="1" ht="45">
      <c r="A235" s="52" t="s">
        <v>188</v>
      </c>
      <c r="B235" s="53" t="s">
        <v>7</v>
      </c>
      <c r="C235" s="54" t="s">
        <v>67</v>
      </c>
      <c r="D235" s="77" t="s">
        <v>328</v>
      </c>
      <c r="E235" s="118" t="s">
        <v>331</v>
      </c>
      <c r="F235" s="122"/>
      <c r="G235" s="78" t="s">
        <v>189</v>
      </c>
      <c r="H235" s="55">
        <v>563897</v>
      </c>
      <c r="I235" s="56">
        <v>0</v>
      </c>
      <c r="J235" s="57">
        <f>IF(IF(H235="",0,H235)=0,0,(IF(H235&gt;0,IF(I235&gt;H235,0,H235-I235),IF(I235&gt;H235,H235-I235,0))))</f>
        <v>563897</v>
      </c>
      <c r="K235" s="51" t="str">
        <f t="shared" si="4"/>
        <v>000050310001L0110811</v>
      </c>
      <c r="L235" s="59" t="str">
        <f>C235 &amp; D235 &amp;E235 &amp; F235 &amp; G235</f>
        <v>000050310001L0110811</v>
      </c>
    </row>
    <row r="236" spans="1:12" ht="56.25">
      <c r="A236" s="49" t="s">
        <v>334</v>
      </c>
      <c r="B236" s="50" t="s">
        <v>7</v>
      </c>
      <c r="C236" s="45" t="s">
        <v>67</v>
      </c>
      <c r="D236" s="76" t="s">
        <v>328</v>
      </c>
      <c r="E236" s="114" t="s">
        <v>336</v>
      </c>
      <c r="F236" s="121"/>
      <c r="G236" s="46" t="s">
        <v>67</v>
      </c>
      <c r="H236" s="42">
        <v>2255589</v>
      </c>
      <c r="I236" s="47">
        <v>0</v>
      </c>
      <c r="J236" s="48">
        <v>2255589</v>
      </c>
      <c r="K236" s="51" t="str">
        <f t="shared" si="4"/>
        <v>000050310001R5550000</v>
      </c>
      <c r="L236" s="7" t="s">
        <v>335</v>
      </c>
    </row>
    <row r="237" spans="1:12">
      <c r="A237" s="49" t="s">
        <v>122</v>
      </c>
      <c r="B237" s="50" t="s">
        <v>7</v>
      </c>
      <c r="C237" s="45" t="s">
        <v>67</v>
      </c>
      <c r="D237" s="76" t="s">
        <v>328</v>
      </c>
      <c r="E237" s="114" t="s">
        <v>336</v>
      </c>
      <c r="F237" s="121"/>
      <c r="G237" s="46" t="s">
        <v>124</v>
      </c>
      <c r="H237" s="42">
        <v>2255589</v>
      </c>
      <c r="I237" s="47">
        <v>0</v>
      </c>
      <c r="J237" s="48">
        <v>2255589</v>
      </c>
      <c r="K237" s="51" t="str">
        <f t="shared" si="4"/>
        <v>000050310001R5550800</v>
      </c>
      <c r="L237" s="7" t="s">
        <v>337</v>
      </c>
    </row>
    <row r="238" spans="1:12" ht="45">
      <c r="A238" s="49" t="s">
        <v>185</v>
      </c>
      <c r="B238" s="50" t="s">
        <v>7</v>
      </c>
      <c r="C238" s="45" t="s">
        <v>67</v>
      </c>
      <c r="D238" s="76" t="s">
        <v>328</v>
      </c>
      <c r="E238" s="114" t="s">
        <v>336</v>
      </c>
      <c r="F238" s="121"/>
      <c r="G238" s="46" t="s">
        <v>187</v>
      </c>
      <c r="H238" s="42">
        <v>2255589</v>
      </c>
      <c r="I238" s="47">
        <v>0</v>
      </c>
      <c r="J238" s="48">
        <v>2255589</v>
      </c>
      <c r="K238" s="51" t="str">
        <f t="shared" si="4"/>
        <v>000050310001R5550810</v>
      </c>
      <c r="L238" s="7" t="s">
        <v>338</v>
      </c>
    </row>
    <row r="239" spans="1:12" s="60" customFormat="1" ht="45">
      <c r="A239" s="52" t="s">
        <v>188</v>
      </c>
      <c r="B239" s="53" t="s">
        <v>7</v>
      </c>
      <c r="C239" s="54" t="s">
        <v>67</v>
      </c>
      <c r="D239" s="77" t="s">
        <v>328</v>
      </c>
      <c r="E239" s="118" t="s">
        <v>336</v>
      </c>
      <c r="F239" s="122"/>
      <c r="G239" s="78" t="s">
        <v>189</v>
      </c>
      <c r="H239" s="55">
        <v>2255589</v>
      </c>
      <c r="I239" s="56">
        <v>0</v>
      </c>
      <c r="J239" s="57">
        <f>IF(IF(H239="",0,H239)=0,0,(IF(H239&gt;0,IF(I239&gt;H239,0,H239-I239),IF(I239&gt;H239,H239-I239,0))))</f>
        <v>2255589</v>
      </c>
      <c r="K239" s="51" t="str">
        <f t="shared" si="4"/>
        <v>000050310001R5550811</v>
      </c>
      <c r="L239" s="59" t="str">
        <f>C239 &amp; D239 &amp;E239 &amp; F239 &amp; G239</f>
        <v>000050310001R5550811</v>
      </c>
    </row>
    <row r="240" spans="1:12" ht="22.5">
      <c r="A240" s="49" t="s">
        <v>339</v>
      </c>
      <c r="B240" s="50" t="s">
        <v>7</v>
      </c>
      <c r="C240" s="45" t="s">
        <v>67</v>
      </c>
      <c r="D240" s="76" t="s">
        <v>328</v>
      </c>
      <c r="E240" s="114" t="s">
        <v>341</v>
      </c>
      <c r="F240" s="121"/>
      <c r="G240" s="46" t="s">
        <v>67</v>
      </c>
      <c r="H240" s="42">
        <v>249395</v>
      </c>
      <c r="I240" s="47">
        <v>0</v>
      </c>
      <c r="J240" s="48">
        <v>249395</v>
      </c>
      <c r="K240" s="51" t="str">
        <f t="shared" si="4"/>
        <v>000050310002L0210000</v>
      </c>
      <c r="L240" s="7" t="s">
        <v>340</v>
      </c>
    </row>
    <row r="241" spans="1:12" ht="22.5">
      <c r="A241" s="49" t="s">
        <v>99</v>
      </c>
      <c r="B241" s="50" t="s">
        <v>7</v>
      </c>
      <c r="C241" s="45" t="s">
        <v>67</v>
      </c>
      <c r="D241" s="76" t="s">
        <v>328</v>
      </c>
      <c r="E241" s="114" t="s">
        <v>341</v>
      </c>
      <c r="F241" s="121"/>
      <c r="G241" s="46" t="s">
        <v>7</v>
      </c>
      <c r="H241" s="42">
        <v>249395</v>
      </c>
      <c r="I241" s="47">
        <v>0</v>
      </c>
      <c r="J241" s="48">
        <v>249395</v>
      </c>
      <c r="K241" s="51" t="str">
        <f t="shared" si="4"/>
        <v>000050310002L0210200</v>
      </c>
      <c r="L241" s="7" t="s">
        <v>342</v>
      </c>
    </row>
    <row r="242" spans="1:12" ht="22.5">
      <c r="A242" s="49" t="s">
        <v>101</v>
      </c>
      <c r="B242" s="50" t="s">
        <v>7</v>
      </c>
      <c r="C242" s="45" t="s">
        <v>67</v>
      </c>
      <c r="D242" s="76" t="s">
        <v>328</v>
      </c>
      <c r="E242" s="114" t="s">
        <v>341</v>
      </c>
      <c r="F242" s="121"/>
      <c r="G242" s="46" t="s">
        <v>103</v>
      </c>
      <c r="H242" s="42">
        <v>249395</v>
      </c>
      <c r="I242" s="47">
        <v>0</v>
      </c>
      <c r="J242" s="48">
        <v>249395</v>
      </c>
      <c r="K242" s="51" t="str">
        <f t="shared" si="4"/>
        <v>000050310002L0210240</v>
      </c>
      <c r="L242" s="7" t="s">
        <v>343</v>
      </c>
    </row>
    <row r="243" spans="1:12" s="60" customFormat="1" ht="22.5">
      <c r="A243" s="52" t="s">
        <v>344</v>
      </c>
      <c r="B243" s="53" t="s">
        <v>7</v>
      </c>
      <c r="C243" s="54" t="s">
        <v>67</v>
      </c>
      <c r="D243" s="77" t="s">
        <v>328</v>
      </c>
      <c r="E243" s="118" t="s">
        <v>341</v>
      </c>
      <c r="F243" s="122"/>
      <c r="G243" s="78" t="s">
        <v>345</v>
      </c>
      <c r="H243" s="55">
        <v>77662</v>
      </c>
      <c r="I243" s="56">
        <v>0</v>
      </c>
      <c r="J243" s="57">
        <f>IF(IF(H243="",0,H243)=0,0,(IF(H243&gt;0,IF(I243&gt;H243,0,H243-I243),IF(I243&gt;H243,H243-I243,0))))</f>
        <v>77662</v>
      </c>
      <c r="K243" s="51" t="str">
        <f t="shared" si="4"/>
        <v>000050310002L0210243</v>
      </c>
      <c r="L243" s="59" t="str">
        <f>C243 &amp; D243 &amp;E243 &amp; F243 &amp; G243</f>
        <v>000050310002L0210243</v>
      </c>
    </row>
    <row r="244" spans="1:12" s="60" customFormat="1">
      <c r="A244" s="52" t="s">
        <v>104</v>
      </c>
      <c r="B244" s="53" t="s">
        <v>7</v>
      </c>
      <c r="C244" s="54" t="s">
        <v>67</v>
      </c>
      <c r="D244" s="77" t="s">
        <v>328</v>
      </c>
      <c r="E244" s="118" t="s">
        <v>341</v>
      </c>
      <c r="F244" s="122"/>
      <c r="G244" s="78" t="s">
        <v>105</v>
      </c>
      <c r="H244" s="55">
        <v>171733</v>
      </c>
      <c r="I244" s="56">
        <v>0</v>
      </c>
      <c r="J244" s="57">
        <f>IF(IF(H244="",0,H244)=0,0,(IF(H244&gt;0,IF(I244&gt;H244,0,H244-I244),IF(I244&gt;H244,H244-I244,0))))</f>
        <v>171733</v>
      </c>
      <c r="K244" s="51" t="str">
        <f t="shared" si="4"/>
        <v>000050310002L0210244</v>
      </c>
      <c r="L244" s="59" t="str">
        <f>C244 &amp; D244 &amp;E244 &amp; F244 &amp; G244</f>
        <v>000050310002L0210244</v>
      </c>
    </row>
    <row r="245" spans="1:12" ht="56.25">
      <c r="A245" s="49" t="s">
        <v>346</v>
      </c>
      <c r="B245" s="50" t="s">
        <v>7</v>
      </c>
      <c r="C245" s="45" t="s">
        <v>67</v>
      </c>
      <c r="D245" s="76" t="s">
        <v>328</v>
      </c>
      <c r="E245" s="114" t="s">
        <v>348</v>
      </c>
      <c r="F245" s="121"/>
      <c r="G245" s="46" t="s">
        <v>67</v>
      </c>
      <c r="H245" s="42">
        <v>997577</v>
      </c>
      <c r="I245" s="47">
        <v>0</v>
      </c>
      <c r="J245" s="48">
        <v>997577</v>
      </c>
      <c r="K245" s="51" t="str">
        <f t="shared" si="4"/>
        <v>000050310002R5550000</v>
      </c>
      <c r="L245" s="7" t="s">
        <v>347</v>
      </c>
    </row>
    <row r="246" spans="1:12" ht="22.5">
      <c r="A246" s="49" t="s">
        <v>99</v>
      </c>
      <c r="B246" s="50" t="s">
        <v>7</v>
      </c>
      <c r="C246" s="45" t="s">
        <v>67</v>
      </c>
      <c r="D246" s="76" t="s">
        <v>328</v>
      </c>
      <c r="E246" s="114" t="s">
        <v>348</v>
      </c>
      <c r="F246" s="121"/>
      <c r="G246" s="46" t="s">
        <v>7</v>
      </c>
      <c r="H246" s="42">
        <v>997577</v>
      </c>
      <c r="I246" s="47">
        <v>0</v>
      </c>
      <c r="J246" s="48">
        <v>997577</v>
      </c>
      <c r="K246" s="51" t="str">
        <f t="shared" si="4"/>
        <v>000050310002R5550200</v>
      </c>
      <c r="L246" s="7" t="s">
        <v>349</v>
      </c>
    </row>
    <row r="247" spans="1:12" ht="22.5">
      <c r="A247" s="49" t="s">
        <v>101</v>
      </c>
      <c r="B247" s="50" t="s">
        <v>7</v>
      </c>
      <c r="C247" s="45" t="s">
        <v>67</v>
      </c>
      <c r="D247" s="76" t="s">
        <v>328</v>
      </c>
      <c r="E247" s="114" t="s">
        <v>348</v>
      </c>
      <c r="F247" s="121"/>
      <c r="G247" s="46" t="s">
        <v>103</v>
      </c>
      <c r="H247" s="42">
        <v>997577</v>
      </c>
      <c r="I247" s="47">
        <v>0</v>
      </c>
      <c r="J247" s="48">
        <v>997577</v>
      </c>
      <c r="K247" s="51" t="str">
        <f t="shared" si="4"/>
        <v>000050310002R5550240</v>
      </c>
      <c r="L247" s="7" t="s">
        <v>350</v>
      </c>
    </row>
    <row r="248" spans="1:12" s="60" customFormat="1" ht="22.5">
      <c r="A248" s="52" t="s">
        <v>344</v>
      </c>
      <c r="B248" s="53" t="s">
        <v>7</v>
      </c>
      <c r="C248" s="54" t="s">
        <v>67</v>
      </c>
      <c r="D248" s="77" t="s">
        <v>328</v>
      </c>
      <c r="E248" s="118" t="s">
        <v>348</v>
      </c>
      <c r="F248" s="122"/>
      <c r="G248" s="78" t="s">
        <v>345</v>
      </c>
      <c r="H248" s="55">
        <v>310647</v>
      </c>
      <c r="I248" s="56">
        <v>0</v>
      </c>
      <c r="J248" s="57">
        <f>IF(IF(H248="",0,H248)=0,0,(IF(H248&gt;0,IF(I248&gt;H248,0,H248-I248),IF(I248&gt;H248,H248-I248,0))))</f>
        <v>310647</v>
      </c>
      <c r="K248" s="51" t="str">
        <f t="shared" si="4"/>
        <v>000050310002R5550243</v>
      </c>
      <c r="L248" s="59" t="str">
        <f>C248 &amp; D248 &amp;E248 &amp; F248 &amp; G248</f>
        <v>000050310002R5550243</v>
      </c>
    </row>
    <row r="249" spans="1:12" s="60" customFormat="1">
      <c r="A249" s="52" t="s">
        <v>104</v>
      </c>
      <c r="B249" s="53" t="s">
        <v>7</v>
      </c>
      <c r="C249" s="54" t="s">
        <v>67</v>
      </c>
      <c r="D249" s="77" t="s">
        <v>328</v>
      </c>
      <c r="E249" s="118" t="s">
        <v>348</v>
      </c>
      <c r="F249" s="122"/>
      <c r="G249" s="78" t="s">
        <v>105</v>
      </c>
      <c r="H249" s="55">
        <v>686930</v>
      </c>
      <c r="I249" s="56">
        <v>0</v>
      </c>
      <c r="J249" s="57">
        <f>IF(IF(H249="",0,H249)=0,0,(IF(H249&gt;0,IF(I249&gt;H249,0,H249-I249),IF(I249&gt;H249,H249-I249,0))))</f>
        <v>686930</v>
      </c>
      <c r="K249" s="51" t="str">
        <f t="shared" si="4"/>
        <v>000050310002R5550244</v>
      </c>
      <c r="L249" s="59" t="str">
        <f>C249 &amp; D249 &amp;E249 &amp; F249 &amp; G249</f>
        <v>000050310002R5550244</v>
      </c>
    </row>
    <row r="250" spans="1:12" ht="22.5">
      <c r="A250" s="49" t="s">
        <v>351</v>
      </c>
      <c r="B250" s="50" t="s">
        <v>7</v>
      </c>
      <c r="C250" s="45" t="s">
        <v>67</v>
      </c>
      <c r="D250" s="76" t="s">
        <v>328</v>
      </c>
      <c r="E250" s="114" t="s">
        <v>353</v>
      </c>
      <c r="F250" s="121"/>
      <c r="G250" s="46" t="s">
        <v>67</v>
      </c>
      <c r="H250" s="42">
        <v>60000</v>
      </c>
      <c r="I250" s="47">
        <v>48200</v>
      </c>
      <c r="J250" s="48">
        <v>11800</v>
      </c>
      <c r="K250" s="51" t="str">
        <f t="shared" si="4"/>
        <v>00005031000460240000</v>
      </c>
      <c r="L250" s="7" t="s">
        <v>352</v>
      </c>
    </row>
    <row r="251" spans="1:12" ht="22.5">
      <c r="A251" s="49" t="s">
        <v>99</v>
      </c>
      <c r="B251" s="50" t="s">
        <v>7</v>
      </c>
      <c r="C251" s="45" t="s">
        <v>67</v>
      </c>
      <c r="D251" s="76" t="s">
        <v>328</v>
      </c>
      <c r="E251" s="114" t="s">
        <v>353</v>
      </c>
      <c r="F251" s="121"/>
      <c r="G251" s="46" t="s">
        <v>7</v>
      </c>
      <c r="H251" s="42">
        <v>60000</v>
      </c>
      <c r="I251" s="47">
        <v>48200</v>
      </c>
      <c r="J251" s="48">
        <v>11800</v>
      </c>
      <c r="K251" s="51" t="str">
        <f t="shared" si="4"/>
        <v>00005031000460240200</v>
      </c>
      <c r="L251" s="7" t="s">
        <v>354</v>
      </c>
    </row>
    <row r="252" spans="1:12" ht="22.5">
      <c r="A252" s="49" t="s">
        <v>101</v>
      </c>
      <c r="B252" s="50" t="s">
        <v>7</v>
      </c>
      <c r="C252" s="45" t="s">
        <v>67</v>
      </c>
      <c r="D252" s="76" t="s">
        <v>328</v>
      </c>
      <c r="E252" s="114" t="s">
        <v>353</v>
      </c>
      <c r="F252" s="121"/>
      <c r="G252" s="46" t="s">
        <v>103</v>
      </c>
      <c r="H252" s="42">
        <v>60000</v>
      </c>
      <c r="I252" s="47">
        <v>48200</v>
      </c>
      <c r="J252" s="48">
        <v>11800</v>
      </c>
      <c r="K252" s="51" t="str">
        <f t="shared" si="4"/>
        <v>00005031000460240240</v>
      </c>
      <c r="L252" s="7" t="s">
        <v>355</v>
      </c>
    </row>
    <row r="253" spans="1:12" s="60" customFormat="1">
      <c r="A253" s="52" t="s">
        <v>104</v>
      </c>
      <c r="B253" s="53" t="s">
        <v>7</v>
      </c>
      <c r="C253" s="54" t="s">
        <v>67</v>
      </c>
      <c r="D253" s="77" t="s">
        <v>328</v>
      </c>
      <c r="E253" s="118" t="s">
        <v>353</v>
      </c>
      <c r="F253" s="122"/>
      <c r="G253" s="78" t="s">
        <v>105</v>
      </c>
      <c r="H253" s="55">
        <v>60000</v>
      </c>
      <c r="I253" s="56">
        <v>48200</v>
      </c>
      <c r="J253" s="57">
        <f>IF(IF(H253="",0,H253)=0,0,(IF(H253&gt;0,IF(I253&gt;H253,0,H253-I253),IF(I253&gt;H253,H253-I253,0))))</f>
        <v>11800</v>
      </c>
      <c r="K253" s="51" t="str">
        <f t="shared" si="4"/>
        <v>00005031000460240244</v>
      </c>
      <c r="L253" s="59" t="str">
        <f>C253 &amp; D253 &amp;E253 &amp; F253 &amp; G253</f>
        <v>00005031000460240244</v>
      </c>
    </row>
    <row r="254" spans="1:12" ht="33.75">
      <c r="A254" s="49" t="s">
        <v>356</v>
      </c>
      <c r="B254" s="50" t="s">
        <v>7</v>
      </c>
      <c r="C254" s="45" t="s">
        <v>67</v>
      </c>
      <c r="D254" s="76" t="s">
        <v>328</v>
      </c>
      <c r="E254" s="114" t="s">
        <v>358</v>
      </c>
      <c r="F254" s="121"/>
      <c r="G254" s="46" t="s">
        <v>67</v>
      </c>
      <c r="H254" s="42">
        <v>6415370.9500000002</v>
      </c>
      <c r="I254" s="47">
        <v>4327943.49</v>
      </c>
      <c r="J254" s="48">
        <v>2087427.46</v>
      </c>
      <c r="K254" s="51" t="str">
        <f t="shared" si="4"/>
        <v>00005032210160010000</v>
      </c>
      <c r="L254" s="7" t="s">
        <v>357</v>
      </c>
    </row>
    <row r="255" spans="1:12" ht="22.5">
      <c r="A255" s="49" t="s">
        <v>99</v>
      </c>
      <c r="B255" s="50" t="s">
        <v>7</v>
      </c>
      <c r="C255" s="45" t="s">
        <v>67</v>
      </c>
      <c r="D255" s="76" t="s">
        <v>328</v>
      </c>
      <c r="E255" s="114" t="s">
        <v>358</v>
      </c>
      <c r="F255" s="121"/>
      <c r="G255" s="46" t="s">
        <v>7</v>
      </c>
      <c r="H255" s="42">
        <v>6415370.9500000002</v>
      </c>
      <c r="I255" s="47">
        <v>4327943.49</v>
      </c>
      <c r="J255" s="48">
        <v>2087427.46</v>
      </c>
      <c r="K255" s="51" t="str">
        <f t="shared" si="4"/>
        <v>00005032210160010200</v>
      </c>
      <c r="L255" s="7" t="s">
        <v>359</v>
      </c>
    </row>
    <row r="256" spans="1:12" ht="22.5">
      <c r="A256" s="49" t="s">
        <v>101</v>
      </c>
      <c r="B256" s="50" t="s">
        <v>7</v>
      </c>
      <c r="C256" s="45" t="s">
        <v>67</v>
      </c>
      <c r="D256" s="76" t="s">
        <v>328</v>
      </c>
      <c r="E256" s="114" t="s">
        <v>358</v>
      </c>
      <c r="F256" s="121"/>
      <c r="G256" s="46" t="s">
        <v>103</v>
      </c>
      <c r="H256" s="42">
        <v>6415370.9500000002</v>
      </c>
      <c r="I256" s="47">
        <v>4327943.49</v>
      </c>
      <c r="J256" s="48">
        <v>2087427.46</v>
      </c>
      <c r="K256" s="51" t="str">
        <f t="shared" si="4"/>
        <v>00005032210160010240</v>
      </c>
      <c r="L256" s="7" t="s">
        <v>360</v>
      </c>
    </row>
    <row r="257" spans="1:12" s="60" customFormat="1">
      <c r="A257" s="52" t="s">
        <v>104</v>
      </c>
      <c r="B257" s="53" t="s">
        <v>7</v>
      </c>
      <c r="C257" s="54" t="s">
        <v>67</v>
      </c>
      <c r="D257" s="77" t="s">
        <v>328</v>
      </c>
      <c r="E257" s="118" t="s">
        <v>358</v>
      </c>
      <c r="F257" s="122"/>
      <c r="G257" s="78" t="s">
        <v>105</v>
      </c>
      <c r="H257" s="55">
        <v>6415370.9500000002</v>
      </c>
      <c r="I257" s="56">
        <v>4327943.49</v>
      </c>
      <c r="J257" s="57">
        <f>IF(IF(H257="",0,H257)=0,0,(IF(H257&gt;0,IF(I257&gt;H257,0,H257-I257),IF(I257&gt;H257,H257-I257,0))))</f>
        <v>2087427.46</v>
      </c>
      <c r="K257" s="51" t="str">
        <f t="shared" si="4"/>
        <v>00005032210160010244</v>
      </c>
      <c r="L257" s="59" t="str">
        <f>C257 &amp; D257 &amp;E257 &amp; F257 &amp; G257</f>
        <v>00005032210160010244</v>
      </c>
    </row>
    <row r="258" spans="1:12" ht="22.5">
      <c r="A258" s="49" t="s">
        <v>361</v>
      </c>
      <c r="B258" s="50" t="s">
        <v>7</v>
      </c>
      <c r="C258" s="45" t="s">
        <v>67</v>
      </c>
      <c r="D258" s="76" t="s">
        <v>328</v>
      </c>
      <c r="E258" s="114" t="s">
        <v>363</v>
      </c>
      <c r="F258" s="121"/>
      <c r="G258" s="46" t="s">
        <v>67</v>
      </c>
      <c r="H258" s="42">
        <v>3866000</v>
      </c>
      <c r="I258" s="47">
        <v>2839138.91</v>
      </c>
      <c r="J258" s="48">
        <v>1026861.09</v>
      </c>
      <c r="K258" s="51" t="str">
        <f t="shared" si="4"/>
        <v>00005032210160011000</v>
      </c>
      <c r="L258" s="7" t="s">
        <v>362</v>
      </c>
    </row>
    <row r="259" spans="1:12" ht="22.5">
      <c r="A259" s="49" t="s">
        <v>196</v>
      </c>
      <c r="B259" s="50" t="s">
        <v>7</v>
      </c>
      <c r="C259" s="45" t="s">
        <v>67</v>
      </c>
      <c r="D259" s="76" t="s">
        <v>328</v>
      </c>
      <c r="E259" s="114" t="s">
        <v>363</v>
      </c>
      <c r="F259" s="121"/>
      <c r="G259" s="46" t="s">
        <v>198</v>
      </c>
      <c r="H259" s="42">
        <v>3866000</v>
      </c>
      <c r="I259" s="47">
        <v>2839138.91</v>
      </c>
      <c r="J259" s="48">
        <v>1026861.09</v>
      </c>
      <c r="K259" s="51" t="str">
        <f t="shared" si="4"/>
        <v>00005032210160011400</v>
      </c>
      <c r="L259" s="7" t="s">
        <v>364</v>
      </c>
    </row>
    <row r="260" spans="1:12">
      <c r="A260" s="49" t="s">
        <v>199</v>
      </c>
      <c r="B260" s="50" t="s">
        <v>7</v>
      </c>
      <c r="C260" s="45" t="s">
        <v>67</v>
      </c>
      <c r="D260" s="76" t="s">
        <v>328</v>
      </c>
      <c r="E260" s="114" t="s">
        <v>363</v>
      </c>
      <c r="F260" s="121"/>
      <c r="G260" s="46" t="s">
        <v>201</v>
      </c>
      <c r="H260" s="42">
        <v>3866000</v>
      </c>
      <c r="I260" s="47">
        <v>2839138.91</v>
      </c>
      <c r="J260" s="48">
        <v>1026861.09</v>
      </c>
      <c r="K260" s="51" t="str">
        <f t="shared" si="4"/>
        <v>00005032210160011410</v>
      </c>
      <c r="L260" s="7" t="s">
        <v>365</v>
      </c>
    </row>
    <row r="261" spans="1:12" s="60" customFormat="1" ht="33.75">
      <c r="A261" s="52" t="s">
        <v>202</v>
      </c>
      <c r="B261" s="53" t="s">
        <v>7</v>
      </c>
      <c r="C261" s="54" t="s">
        <v>67</v>
      </c>
      <c r="D261" s="77" t="s">
        <v>328</v>
      </c>
      <c r="E261" s="118" t="s">
        <v>363</v>
      </c>
      <c r="F261" s="122"/>
      <c r="G261" s="78" t="s">
        <v>203</v>
      </c>
      <c r="H261" s="55">
        <v>3866000</v>
      </c>
      <c r="I261" s="56">
        <v>2839138.91</v>
      </c>
      <c r="J261" s="57">
        <f>IF(IF(H261="",0,H261)=0,0,(IF(H261&gt;0,IF(I261&gt;H261,0,H261-I261),IF(I261&gt;H261,H261-I261,0))))</f>
        <v>1026861.09</v>
      </c>
      <c r="K261" s="51" t="str">
        <f t="shared" si="4"/>
        <v>00005032210160011414</v>
      </c>
      <c r="L261" s="59" t="str">
        <f>C261 &amp; D261 &amp;E261 &amp; F261 &amp; G261</f>
        <v>00005032210160011414</v>
      </c>
    </row>
    <row r="262" spans="1:12">
      <c r="A262" s="49" t="s">
        <v>366</v>
      </c>
      <c r="B262" s="50" t="s">
        <v>7</v>
      </c>
      <c r="C262" s="45" t="s">
        <v>67</v>
      </c>
      <c r="D262" s="76" t="s">
        <v>328</v>
      </c>
      <c r="E262" s="114" t="s">
        <v>368</v>
      </c>
      <c r="F262" s="121"/>
      <c r="G262" s="46" t="s">
        <v>67</v>
      </c>
      <c r="H262" s="42">
        <v>1526408.25</v>
      </c>
      <c r="I262" s="47">
        <v>985759.34</v>
      </c>
      <c r="J262" s="48">
        <v>540648.91</v>
      </c>
      <c r="K262" s="51" t="str">
        <f t="shared" si="4"/>
        <v>00005032220160030000</v>
      </c>
      <c r="L262" s="7" t="s">
        <v>367</v>
      </c>
    </row>
    <row r="263" spans="1:12" ht="22.5">
      <c r="A263" s="49" t="s">
        <v>99</v>
      </c>
      <c r="B263" s="50" t="s">
        <v>7</v>
      </c>
      <c r="C263" s="45" t="s">
        <v>67</v>
      </c>
      <c r="D263" s="76" t="s">
        <v>328</v>
      </c>
      <c r="E263" s="114" t="s">
        <v>368</v>
      </c>
      <c r="F263" s="121"/>
      <c r="G263" s="46" t="s">
        <v>7</v>
      </c>
      <c r="H263" s="42">
        <v>1526408.25</v>
      </c>
      <c r="I263" s="47">
        <v>985759.34</v>
      </c>
      <c r="J263" s="48">
        <v>540648.91</v>
      </c>
      <c r="K263" s="51" t="str">
        <f t="shared" si="4"/>
        <v>00005032220160030200</v>
      </c>
      <c r="L263" s="7" t="s">
        <v>369</v>
      </c>
    </row>
    <row r="264" spans="1:12" ht="22.5">
      <c r="A264" s="49" t="s">
        <v>101</v>
      </c>
      <c r="B264" s="50" t="s">
        <v>7</v>
      </c>
      <c r="C264" s="45" t="s">
        <v>67</v>
      </c>
      <c r="D264" s="76" t="s">
        <v>328</v>
      </c>
      <c r="E264" s="114" t="s">
        <v>368</v>
      </c>
      <c r="F264" s="121"/>
      <c r="G264" s="46" t="s">
        <v>103</v>
      </c>
      <c r="H264" s="42">
        <v>1526408.25</v>
      </c>
      <c r="I264" s="47">
        <v>985759.34</v>
      </c>
      <c r="J264" s="48">
        <v>540648.91</v>
      </c>
      <c r="K264" s="51" t="str">
        <f t="shared" si="4"/>
        <v>00005032220160030240</v>
      </c>
      <c r="L264" s="7" t="s">
        <v>370</v>
      </c>
    </row>
    <row r="265" spans="1:12" s="60" customFormat="1">
      <c r="A265" s="52" t="s">
        <v>104</v>
      </c>
      <c r="B265" s="53" t="s">
        <v>7</v>
      </c>
      <c r="C265" s="54" t="s">
        <v>67</v>
      </c>
      <c r="D265" s="77" t="s">
        <v>328</v>
      </c>
      <c r="E265" s="118" t="s">
        <v>368</v>
      </c>
      <c r="F265" s="122"/>
      <c r="G265" s="78" t="s">
        <v>105</v>
      </c>
      <c r="H265" s="55">
        <v>1526408.25</v>
      </c>
      <c r="I265" s="56">
        <v>985759.34</v>
      </c>
      <c r="J265" s="57">
        <f>IF(IF(H265="",0,H265)=0,0,(IF(H265&gt;0,IF(I265&gt;H265,0,H265-I265),IF(I265&gt;H265,H265-I265,0))))</f>
        <v>540648.91</v>
      </c>
      <c r="K265" s="51" t="str">
        <f t="shared" si="4"/>
        <v>00005032220160030244</v>
      </c>
      <c r="L265" s="59" t="str">
        <f>C265 &amp; D265 &amp;E265 &amp; F265 &amp; G265</f>
        <v>00005032220160030244</v>
      </c>
    </row>
    <row r="266" spans="1:12">
      <c r="A266" s="49" t="s">
        <v>371</v>
      </c>
      <c r="B266" s="50" t="s">
        <v>7</v>
      </c>
      <c r="C266" s="45" t="s">
        <v>67</v>
      </c>
      <c r="D266" s="76" t="s">
        <v>328</v>
      </c>
      <c r="E266" s="114" t="s">
        <v>373</v>
      </c>
      <c r="F266" s="121"/>
      <c r="G266" s="46" t="s">
        <v>67</v>
      </c>
      <c r="H266" s="42">
        <v>250000</v>
      </c>
      <c r="I266" s="47">
        <v>166973.73000000001</v>
      </c>
      <c r="J266" s="48">
        <v>83026.27</v>
      </c>
      <c r="K266" s="51" t="str">
        <f t="shared" si="4"/>
        <v>00005032230160040000</v>
      </c>
      <c r="L266" s="7" t="s">
        <v>372</v>
      </c>
    </row>
    <row r="267" spans="1:12" ht="22.5">
      <c r="A267" s="49" t="s">
        <v>99</v>
      </c>
      <c r="B267" s="50" t="s">
        <v>7</v>
      </c>
      <c r="C267" s="45" t="s">
        <v>67</v>
      </c>
      <c r="D267" s="76" t="s">
        <v>328</v>
      </c>
      <c r="E267" s="114" t="s">
        <v>373</v>
      </c>
      <c r="F267" s="121"/>
      <c r="G267" s="46" t="s">
        <v>7</v>
      </c>
      <c r="H267" s="42">
        <v>250000</v>
      </c>
      <c r="I267" s="47">
        <v>166973.73000000001</v>
      </c>
      <c r="J267" s="48">
        <v>83026.27</v>
      </c>
      <c r="K267" s="51" t="str">
        <f t="shared" si="4"/>
        <v>00005032230160040200</v>
      </c>
      <c r="L267" s="7" t="s">
        <v>374</v>
      </c>
    </row>
    <row r="268" spans="1:12" ht="22.5">
      <c r="A268" s="49" t="s">
        <v>101</v>
      </c>
      <c r="B268" s="50" t="s">
        <v>7</v>
      </c>
      <c r="C268" s="45" t="s">
        <v>67</v>
      </c>
      <c r="D268" s="76" t="s">
        <v>328</v>
      </c>
      <c r="E268" s="114" t="s">
        <v>373</v>
      </c>
      <c r="F268" s="121"/>
      <c r="G268" s="46" t="s">
        <v>103</v>
      </c>
      <c r="H268" s="42">
        <v>250000</v>
      </c>
      <c r="I268" s="47">
        <v>166973.73000000001</v>
      </c>
      <c r="J268" s="48">
        <v>83026.27</v>
      </c>
      <c r="K268" s="51" t="str">
        <f t="shared" si="4"/>
        <v>00005032230160040240</v>
      </c>
      <c r="L268" s="7" t="s">
        <v>375</v>
      </c>
    </row>
    <row r="269" spans="1:12" s="60" customFormat="1">
      <c r="A269" s="52" t="s">
        <v>104</v>
      </c>
      <c r="B269" s="53" t="s">
        <v>7</v>
      </c>
      <c r="C269" s="54" t="s">
        <v>67</v>
      </c>
      <c r="D269" s="77" t="s">
        <v>328</v>
      </c>
      <c r="E269" s="118" t="s">
        <v>373</v>
      </c>
      <c r="F269" s="122"/>
      <c r="G269" s="78" t="s">
        <v>105</v>
      </c>
      <c r="H269" s="55">
        <v>250000</v>
      </c>
      <c r="I269" s="56">
        <v>166973.73000000001</v>
      </c>
      <c r="J269" s="57">
        <f>IF(IF(H269="",0,H269)=0,0,(IF(H269&gt;0,IF(I269&gt;H269,0,H269-I269),IF(I269&gt;H269,H269-I269,0))))</f>
        <v>83026.27</v>
      </c>
      <c r="K269" s="51" t="str">
        <f t="shared" si="4"/>
        <v>00005032230160040244</v>
      </c>
      <c r="L269" s="59" t="str">
        <f>C269 &amp; D269 &amp;E269 &amp; F269 &amp; G269</f>
        <v>00005032230160040244</v>
      </c>
    </row>
    <row r="270" spans="1:12">
      <c r="A270" s="49" t="s">
        <v>376</v>
      </c>
      <c r="B270" s="50" t="s">
        <v>7</v>
      </c>
      <c r="C270" s="45" t="s">
        <v>67</v>
      </c>
      <c r="D270" s="76" t="s">
        <v>328</v>
      </c>
      <c r="E270" s="114" t="s">
        <v>378</v>
      </c>
      <c r="F270" s="121"/>
      <c r="G270" s="46" t="s">
        <v>67</v>
      </c>
      <c r="H270" s="42">
        <v>3765626.8</v>
      </c>
      <c r="I270" s="47">
        <v>1205139.08</v>
      </c>
      <c r="J270" s="48">
        <v>2560487.7200000002</v>
      </c>
      <c r="K270" s="51" t="str">
        <f t="shared" si="4"/>
        <v>00005032240160050000</v>
      </c>
      <c r="L270" s="7" t="s">
        <v>377</v>
      </c>
    </row>
    <row r="271" spans="1:12" ht="22.5">
      <c r="A271" s="49" t="s">
        <v>99</v>
      </c>
      <c r="B271" s="50" t="s">
        <v>7</v>
      </c>
      <c r="C271" s="45" t="s">
        <v>67</v>
      </c>
      <c r="D271" s="76" t="s">
        <v>328</v>
      </c>
      <c r="E271" s="114" t="s">
        <v>378</v>
      </c>
      <c r="F271" s="121"/>
      <c r="G271" s="46" t="s">
        <v>7</v>
      </c>
      <c r="H271" s="42">
        <v>3765626.8</v>
      </c>
      <c r="I271" s="47">
        <v>1205139.08</v>
      </c>
      <c r="J271" s="48">
        <v>2560487.7200000002</v>
      </c>
      <c r="K271" s="51" t="str">
        <f t="shared" si="4"/>
        <v>00005032240160050200</v>
      </c>
      <c r="L271" s="7" t="s">
        <v>379</v>
      </c>
    </row>
    <row r="272" spans="1:12" ht="22.5">
      <c r="A272" s="49" t="s">
        <v>101</v>
      </c>
      <c r="B272" s="50" t="s">
        <v>7</v>
      </c>
      <c r="C272" s="45" t="s">
        <v>67</v>
      </c>
      <c r="D272" s="76" t="s">
        <v>328</v>
      </c>
      <c r="E272" s="114" t="s">
        <v>378</v>
      </c>
      <c r="F272" s="121"/>
      <c r="G272" s="46" t="s">
        <v>103</v>
      </c>
      <c r="H272" s="42">
        <v>3765626.8</v>
      </c>
      <c r="I272" s="47">
        <v>1205139.08</v>
      </c>
      <c r="J272" s="48">
        <v>2560487.7200000002</v>
      </c>
      <c r="K272" s="51" t="str">
        <f t="shared" ref="K272:K336" si="5">C272 &amp; D272 &amp;E272 &amp; F272 &amp; G272</f>
        <v>00005032240160050240</v>
      </c>
      <c r="L272" s="7" t="s">
        <v>380</v>
      </c>
    </row>
    <row r="273" spans="1:12" s="60" customFormat="1">
      <c r="A273" s="52" t="s">
        <v>104</v>
      </c>
      <c r="B273" s="53" t="s">
        <v>7</v>
      </c>
      <c r="C273" s="54" t="s">
        <v>67</v>
      </c>
      <c r="D273" s="77" t="s">
        <v>328</v>
      </c>
      <c r="E273" s="118" t="s">
        <v>378</v>
      </c>
      <c r="F273" s="122"/>
      <c r="G273" s="78" t="s">
        <v>105</v>
      </c>
      <c r="H273" s="55">
        <v>3765626.8</v>
      </c>
      <c r="I273" s="56">
        <v>1205139.08</v>
      </c>
      <c r="J273" s="57">
        <f>IF(IF(H273="",0,H273)=0,0,(IF(H273&gt;0,IF(I273&gt;H273,0,H273-I273),IF(I273&gt;H273,H273-I273,0))))</f>
        <v>2560487.7200000002</v>
      </c>
      <c r="K273" s="51" t="str">
        <f t="shared" si="5"/>
        <v>00005032240160050244</v>
      </c>
      <c r="L273" s="59" t="str">
        <f>C273 &amp; D273 &amp;E273 &amp; F273 &amp; G273</f>
        <v>00005032240160050244</v>
      </c>
    </row>
    <row r="274" spans="1:12" ht="22.5">
      <c r="A274" s="49" t="s">
        <v>381</v>
      </c>
      <c r="B274" s="50" t="s">
        <v>7</v>
      </c>
      <c r="C274" s="45" t="s">
        <v>67</v>
      </c>
      <c r="D274" s="76" t="s">
        <v>328</v>
      </c>
      <c r="E274" s="114" t="s">
        <v>383</v>
      </c>
      <c r="F274" s="121"/>
      <c r="G274" s="46" t="s">
        <v>67</v>
      </c>
      <c r="H274" s="42">
        <v>443739</v>
      </c>
      <c r="I274" s="47">
        <v>0</v>
      </c>
      <c r="J274" s="48">
        <v>443739</v>
      </c>
      <c r="K274" s="51" t="str">
        <f t="shared" si="5"/>
        <v>00005032250160060000</v>
      </c>
      <c r="L274" s="7" t="s">
        <v>382</v>
      </c>
    </row>
    <row r="275" spans="1:12" ht="22.5">
      <c r="A275" s="49" t="s">
        <v>99</v>
      </c>
      <c r="B275" s="50" t="s">
        <v>7</v>
      </c>
      <c r="C275" s="45" t="s">
        <v>67</v>
      </c>
      <c r="D275" s="76" t="s">
        <v>328</v>
      </c>
      <c r="E275" s="114" t="s">
        <v>383</v>
      </c>
      <c r="F275" s="121"/>
      <c r="G275" s="46" t="s">
        <v>7</v>
      </c>
      <c r="H275" s="42">
        <v>443739</v>
      </c>
      <c r="I275" s="47">
        <v>0</v>
      </c>
      <c r="J275" s="48">
        <v>443739</v>
      </c>
      <c r="K275" s="51" t="str">
        <f t="shared" si="5"/>
        <v>00005032250160060200</v>
      </c>
      <c r="L275" s="7" t="s">
        <v>384</v>
      </c>
    </row>
    <row r="276" spans="1:12" ht="22.5">
      <c r="A276" s="49" t="s">
        <v>101</v>
      </c>
      <c r="B276" s="50" t="s">
        <v>7</v>
      </c>
      <c r="C276" s="45" t="s">
        <v>67</v>
      </c>
      <c r="D276" s="76" t="s">
        <v>328</v>
      </c>
      <c r="E276" s="114" t="s">
        <v>383</v>
      </c>
      <c r="F276" s="121"/>
      <c r="G276" s="46" t="s">
        <v>103</v>
      </c>
      <c r="H276" s="42">
        <v>443739</v>
      </c>
      <c r="I276" s="47">
        <v>0</v>
      </c>
      <c r="J276" s="48">
        <v>443739</v>
      </c>
      <c r="K276" s="51" t="str">
        <f t="shared" si="5"/>
        <v>00005032250160060240</v>
      </c>
      <c r="L276" s="7" t="s">
        <v>385</v>
      </c>
    </row>
    <row r="277" spans="1:12" s="60" customFormat="1">
      <c r="A277" s="52" t="s">
        <v>104</v>
      </c>
      <c r="B277" s="53" t="s">
        <v>7</v>
      </c>
      <c r="C277" s="54" t="s">
        <v>67</v>
      </c>
      <c r="D277" s="77" t="s">
        <v>328</v>
      </c>
      <c r="E277" s="118" t="s">
        <v>383</v>
      </c>
      <c r="F277" s="122"/>
      <c r="G277" s="78" t="s">
        <v>105</v>
      </c>
      <c r="H277" s="55">
        <v>443739</v>
      </c>
      <c r="I277" s="56">
        <v>0</v>
      </c>
      <c r="J277" s="57">
        <f>IF(IF(H277="",0,H277)=0,0,(IF(H277&gt;0,IF(I277&gt;H277,0,H277-I277),IF(I277&gt;H277,H277-I277,0))))</f>
        <v>443739</v>
      </c>
      <c r="K277" s="51" t="str">
        <f t="shared" si="5"/>
        <v>00005032250160060244</v>
      </c>
      <c r="L277" s="59" t="str">
        <f>C277 &amp; D277 &amp;E277 &amp; F277 &amp; G277</f>
        <v>00005032250160060244</v>
      </c>
    </row>
    <row r="278" spans="1:12" ht="22.5">
      <c r="A278" s="49" t="s">
        <v>386</v>
      </c>
      <c r="B278" s="50" t="s">
        <v>7</v>
      </c>
      <c r="C278" s="45" t="s">
        <v>67</v>
      </c>
      <c r="D278" s="76" t="s">
        <v>388</v>
      </c>
      <c r="E278" s="114" t="s">
        <v>91</v>
      </c>
      <c r="F278" s="121"/>
      <c r="G278" s="46" t="s">
        <v>67</v>
      </c>
      <c r="H278" s="42">
        <v>292950</v>
      </c>
      <c r="I278" s="47">
        <v>202851.13</v>
      </c>
      <c r="J278" s="48">
        <v>90098.87</v>
      </c>
      <c r="K278" s="51" t="str">
        <f t="shared" si="5"/>
        <v>00005050000000000000</v>
      </c>
      <c r="L278" s="7" t="s">
        <v>387</v>
      </c>
    </row>
    <row r="279" spans="1:12" ht="45">
      <c r="A279" s="49" t="s">
        <v>389</v>
      </c>
      <c r="B279" s="50" t="s">
        <v>7</v>
      </c>
      <c r="C279" s="45" t="s">
        <v>67</v>
      </c>
      <c r="D279" s="76" t="s">
        <v>388</v>
      </c>
      <c r="E279" s="114" t="s">
        <v>391</v>
      </c>
      <c r="F279" s="121"/>
      <c r="G279" s="46" t="s">
        <v>67</v>
      </c>
      <c r="H279" s="42">
        <v>225000</v>
      </c>
      <c r="I279" s="47">
        <v>157655.25</v>
      </c>
      <c r="J279" s="48">
        <v>67344.75</v>
      </c>
      <c r="K279" s="51" t="str">
        <f t="shared" si="5"/>
        <v>00005059450010031000</v>
      </c>
      <c r="L279" s="7" t="s">
        <v>390</v>
      </c>
    </row>
    <row r="280" spans="1:12" ht="22.5">
      <c r="A280" s="49" t="s">
        <v>392</v>
      </c>
      <c r="B280" s="50" t="s">
        <v>7</v>
      </c>
      <c r="C280" s="45" t="s">
        <v>67</v>
      </c>
      <c r="D280" s="76" t="s">
        <v>388</v>
      </c>
      <c r="E280" s="114" t="s">
        <v>391</v>
      </c>
      <c r="F280" s="121"/>
      <c r="G280" s="46" t="s">
        <v>394</v>
      </c>
      <c r="H280" s="42">
        <v>225000</v>
      </c>
      <c r="I280" s="47">
        <v>157655.25</v>
      </c>
      <c r="J280" s="48">
        <v>67344.75</v>
      </c>
      <c r="K280" s="51" t="str">
        <f t="shared" si="5"/>
        <v>00005059450010031600</v>
      </c>
      <c r="L280" s="7" t="s">
        <v>393</v>
      </c>
    </row>
    <row r="281" spans="1:12">
      <c r="A281" s="49" t="s">
        <v>395</v>
      </c>
      <c r="B281" s="50" t="s">
        <v>7</v>
      </c>
      <c r="C281" s="45" t="s">
        <v>67</v>
      </c>
      <c r="D281" s="76" t="s">
        <v>388</v>
      </c>
      <c r="E281" s="114" t="s">
        <v>391</v>
      </c>
      <c r="F281" s="121"/>
      <c r="G281" s="46" t="s">
        <v>13</v>
      </c>
      <c r="H281" s="42">
        <v>225000</v>
      </c>
      <c r="I281" s="47">
        <v>157655.25</v>
      </c>
      <c r="J281" s="48">
        <v>67344.75</v>
      </c>
      <c r="K281" s="51" t="str">
        <f t="shared" si="5"/>
        <v>00005059450010031620</v>
      </c>
      <c r="L281" s="7" t="s">
        <v>396</v>
      </c>
    </row>
    <row r="282" spans="1:12" s="60" customFormat="1" ht="45">
      <c r="A282" s="52" t="s">
        <v>397</v>
      </c>
      <c r="B282" s="53" t="s">
        <v>7</v>
      </c>
      <c r="C282" s="54" t="s">
        <v>67</v>
      </c>
      <c r="D282" s="77" t="s">
        <v>388</v>
      </c>
      <c r="E282" s="118" t="s">
        <v>391</v>
      </c>
      <c r="F282" s="122"/>
      <c r="G282" s="78" t="s">
        <v>398</v>
      </c>
      <c r="H282" s="55">
        <v>225000</v>
      </c>
      <c r="I282" s="56">
        <v>157655.25</v>
      </c>
      <c r="J282" s="57">
        <f>IF(IF(H282="",0,H282)=0,0,(IF(H282&gt;0,IF(I282&gt;H282,0,H282-I282),IF(I282&gt;H282,H282-I282,0))))</f>
        <v>67344.75</v>
      </c>
      <c r="K282" s="51" t="str">
        <f t="shared" si="5"/>
        <v>00005059450010031621</v>
      </c>
      <c r="L282" s="59" t="str">
        <f>C282 &amp; D282 &amp;E282 &amp; F282 &amp; G282</f>
        <v>00005059450010031621</v>
      </c>
    </row>
    <row r="283" spans="1:12" ht="56.25">
      <c r="A283" s="49" t="s">
        <v>399</v>
      </c>
      <c r="B283" s="50" t="s">
        <v>7</v>
      </c>
      <c r="C283" s="45" t="s">
        <v>67</v>
      </c>
      <c r="D283" s="76" t="s">
        <v>388</v>
      </c>
      <c r="E283" s="114" t="s">
        <v>401</v>
      </c>
      <c r="F283" s="121"/>
      <c r="G283" s="46" t="s">
        <v>67</v>
      </c>
      <c r="H283" s="42">
        <v>67950</v>
      </c>
      <c r="I283" s="47">
        <v>45195.88</v>
      </c>
      <c r="J283" s="48">
        <v>22754.12</v>
      </c>
      <c r="K283" s="51" t="str">
        <f t="shared" si="5"/>
        <v>00005059450010032000</v>
      </c>
      <c r="L283" s="7" t="s">
        <v>400</v>
      </c>
    </row>
    <row r="284" spans="1:12" ht="22.5">
      <c r="A284" s="49" t="s">
        <v>392</v>
      </c>
      <c r="B284" s="50" t="s">
        <v>7</v>
      </c>
      <c r="C284" s="45" t="s">
        <v>67</v>
      </c>
      <c r="D284" s="76" t="s">
        <v>388</v>
      </c>
      <c r="E284" s="114" t="s">
        <v>401</v>
      </c>
      <c r="F284" s="121"/>
      <c r="G284" s="46" t="s">
        <v>394</v>
      </c>
      <c r="H284" s="42">
        <v>67950</v>
      </c>
      <c r="I284" s="47">
        <v>45195.88</v>
      </c>
      <c r="J284" s="48">
        <v>22754.12</v>
      </c>
      <c r="K284" s="51" t="str">
        <f t="shared" si="5"/>
        <v>00005059450010032600</v>
      </c>
      <c r="L284" s="7" t="s">
        <v>402</v>
      </c>
    </row>
    <row r="285" spans="1:12">
      <c r="A285" s="49" t="s">
        <v>395</v>
      </c>
      <c r="B285" s="50" t="s">
        <v>7</v>
      </c>
      <c r="C285" s="45" t="s">
        <v>67</v>
      </c>
      <c r="D285" s="76" t="s">
        <v>388</v>
      </c>
      <c r="E285" s="114" t="s">
        <v>401</v>
      </c>
      <c r="F285" s="121"/>
      <c r="G285" s="46" t="s">
        <v>13</v>
      </c>
      <c r="H285" s="42">
        <v>67950</v>
      </c>
      <c r="I285" s="47">
        <v>45195.88</v>
      </c>
      <c r="J285" s="48">
        <v>22754.12</v>
      </c>
      <c r="K285" s="51" t="str">
        <f t="shared" si="5"/>
        <v>00005059450010032620</v>
      </c>
      <c r="L285" s="7" t="s">
        <v>403</v>
      </c>
    </row>
    <row r="286" spans="1:12" s="60" customFormat="1" ht="45">
      <c r="A286" s="52" t="s">
        <v>397</v>
      </c>
      <c r="B286" s="53" t="s">
        <v>7</v>
      </c>
      <c r="C286" s="54" t="s">
        <v>67</v>
      </c>
      <c r="D286" s="77" t="s">
        <v>388</v>
      </c>
      <c r="E286" s="118" t="s">
        <v>401</v>
      </c>
      <c r="F286" s="122"/>
      <c r="G286" s="78" t="s">
        <v>398</v>
      </c>
      <c r="H286" s="55">
        <v>67950</v>
      </c>
      <c r="I286" s="56">
        <v>45195.88</v>
      </c>
      <c r="J286" s="57">
        <f>IF(IF(H286="",0,H286)=0,0,(IF(H286&gt;0,IF(I286&gt;H286,0,H286-I286),IF(I286&gt;H286,H286-I286,0))))</f>
        <v>22754.12</v>
      </c>
      <c r="K286" s="51" t="str">
        <f t="shared" si="5"/>
        <v>00005059450010032621</v>
      </c>
      <c r="L286" s="59" t="str">
        <f>C286 &amp; D286 &amp;E286 &amp; F286 &amp; G286</f>
        <v>00005059450010032621</v>
      </c>
    </row>
    <row r="287" spans="1:12">
      <c r="A287" s="49" t="s">
        <v>404</v>
      </c>
      <c r="B287" s="50" t="s">
        <v>7</v>
      </c>
      <c r="C287" s="45" t="s">
        <v>67</v>
      </c>
      <c r="D287" s="76" t="s">
        <v>406</v>
      </c>
      <c r="E287" s="114" t="s">
        <v>91</v>
      </c>
      <c r="F287" s="121"/>
      <c r="G287" s="46" t="s">
        <v>67</v>
      </c>
      <c r="H287" s="42">
        <v>42200</v>
      </c>
      <c r="I287" s="47">
        <v>0</v>
      </c>
      <c r="J287" s="48">
        <v>42200</v>
      </c>
      <c r="K287" s="51" t="str">
        <f t="shared" si="5"/>
        <v>00007000000000000000</v>
      </c>
      <c r="L287" s="7" t="s">
        <v>405</v>
      </c>
    </row>
    <row r="288" spans="1:12">
      <c r="A288" s="49" t="s">
        <v>407</v>
      </c>
      <c r="B288" s="50" t="s">
        <v>7</v>
      </c>
      <c r="C288" s="45" t="s">
        <v>67</v>
      </c>
      <c r="D288" s="76" t="s">
        <v>409</v>
      </c>
      <c r="E288" s="114" t="s">
        <v>91</v>
      </c>
      <c r="F288" s="121"/>
      <c r="G288" s="46" t="s">
        <v>67</v>
      </c>
      <c r="H288" s="42">
        <v>42200</v>
      </c>
      <c r="I288" s="47">
        <v>0</v>
      </c>
      <c r="J288" s="48">
        <v>42200</v>
      </c>
      <c r="K288" s="51" t="str">
        <f t="shared" si="5"/>
        <v>00007070000000000000</v>
      </c>
      <c r="L288" s="7" t="s">
        <v>408</v>
      </c>
    </row>
    <row r="289" spans="1:12" ht="56.25">
      <c r="A289" s="49" t="s">
        <v>130</v>
      </c>
      <c r="B289" s="50" t="s">
        <v>7</v>
      </c>
      <c r="C289" s="45" t="s">
        <v>67</v>
      </c>
      <c r="D289" s="76" t="s">
        <v>409</v>
      </c>
      <c r="E289" s="114" t="s">
        <v>411</v>
      </c>
      <c r="F289" s="121"/>
      <c r="G289" s="46" t="s">
        <v>67</v>
      </c>
      <c r="H289" s="42">
        <v>2200</v>
      </c>
      <c r="I289" s="47">
        <v>0</v>
      </c>
      <c r="J289" s="48">
        <v>2200</v>
      </c>
      <c r="K289" s="51" t="str">
        <f t="shared" si="5"/>
        <v>00007070900221500000</v>
      </c>
      <c r="L289" s="7" t="s">
        <v>410</v>
      </c>
    </row>
    <row r="290" spans="1:12" ht="22.5">
      <c r="A290" s="49" t="s">
        <v>99</v>
      </c>
      <c r="B290" s="50" t="s">
        <v>7</v>
      </c>
      <c r="C290" s="45" t="s">
        <v>67</v>
      </c>
      <c r="D290" s="76" t="s">
        <v>409</v>
      </c>
      <c r="E290" s="114" t="s">
        <v>411</v>
      </c>
      <c r="F290" s="121"/>
      <c r="G290" s="46" t="s">
        <v>7</v>
      </c>
      <c r="H290" s="42">
        <v>2200</v>
      </c>
      <c r="I290" s="47">
        <v>0</v>
      </c>
      <c r="J290" s="48">
        <v>2200</v>
      </c>
      <c r="K290" s="51" t="str">
        <f t="shared" si="5"/>
        <v>00007070900221500200</v>
      </c>
      <c r="L290" s="7" t="s">
        <v>412</v>
      </c>
    </row>
    <row r="291" spans="1:12" ht="22.5">
      <c r="A291" s="49" t="s">
        <v>101</v>
      </c>
      <c r="B291" s="50" t="s">
        <v>7</v>
      </c>
      <c r="C291" s="45" t="s">
        <v>67</v>
      </c>
      <c r="D291" s="76" t="s">
        <v>409</v>
      </c>
      <c r="E291" s="114" t="s">
        <v>411</v>
      </c>
      <c r="F291" s="121"/>
      <c r="G291" s="46" t="s">
        <v>103</v>
      </c>
      <c r="H291" s="42">
        <v>2200</v>
      </c>
      <c r="I291" s="47">
        <v>0</v>
      </c>
      <c r="J291" s="48">
        <v>2200</v>
      </c>
      <c r="K291" s="51" t="str">
        <f t="shared" si="5"/>
        <v>00007070900221500240</v>
      </c>
      <c r="L291" s="7" t="s">
        <v>413</v>
      </c>
    </row>
    <row r="292" spans="1:12" s="60" customFormat="1">
      <c r="A292" s="52" t="s">
        <v>104</v>
      </c>
      <c r="B292" s="53" t="s">
        <v>7</v>
      </c>
      <c r="C292" s="54" t="s">
        <v>67</v>
      </c>
      <c r="D292" s="77" t="s">
        <v>409</v>
      </c>
      <c r="E292" s="118" t="s">
        <v>411</v>
      </c>
      <c r="F292" s="122"/>
      <c r="G292" s="78" t="s">
        <v>105</v>
      </c>
      <c r="H292" s="55">
        <v>2200</v>
      </c>
      <c r="I292" s="56">
        <v>0</v>
      </c>
      <c r="J292" s="57">
        <f>IF(IF(H292="",0,H292)=0,0,(IF(H292&gt;0,IF(I292&gt;H292,0,H292-I292),IF(I292&gt;H292,H292-I292,0))))</f>
        <v>2200</v>
      </c>
      <c r="K292" s="51" t="str">
        <f t="shared" si="5"/>
        <v>00007070900221500244</v>
      </c>
      <c r="L292" s="59" t="str">
        <f>C292 &amp; D292 &amp;E292 &amp; F292 &amp; G292</f>
        <v>00007070900221500244</v>
      </c>
    </row>
    <row r="293" spans="1:12" ht="22.5">
      <c r="A293" s="49" t="s">
        <v>414</v>
      </c>
      <c r="B293" s="50" t="s">
        <v>7</v>
      </c>
      <c r="C293" s="45" t="s">
        <v>67</v>
      </c>
      <c r="D293" s="76" t="s">
        <v>409</v>
      </c>
      <c r="E293" s="114" t="s">
        <v>416</v>
      </c>
      <c r="F293" s="121"/>
      <c r="G293" s="46" t="s">
        <v>67</v>
      </c>
      <c r="H293" s="42">
        <v>40000</v>
      </c>
      <c r="I293" s="47">
        <v>0</v>
      </c>
      <c r="J293" s="48">
        <v>40000</v>
      </c>
      <c r="K293" s="51" t="str">
        <f t="shared" si="5"/>
        <v>00007079470070110000</v>
      </c>
      <c r="L293" s="7" t="s">
        <v>415</v>
      </c>
    </row>
    <row r="294" spans="1:12" ht="22.5">
      <c r="A294" s="49" t="s">
        <v>99</v>
      </c>
      <c r="B294" s="50" t="s">
        <v>7</v>
      </c>
      <c r="C294" s="45" t="s">
        <v>67</v>
      </c>
      <c r="D294" s="76" t="s">
        <v>409</v>
      </c>
      <c r="E294" s="114" t="s">
        <v>416</v>
      </c>
      <c r="F294" s="121"/>
      <c r="G294" s="46" t="s">
        <v>7</v>
      </c>
      <c r="H294" s="42">
        <v>40000</v>
      </c>
      <c r="I294" s="47">
        <v>0</v>
      </c>
      <c r="J294" s="48">
        <v>40000</v>
      </c>
      <c r="K294" s="51" t="str">
        <f t="shared" si="5"/>
        <v>00007079470070110200</v>
      </c>
      <c r="L294" s="7" t="s">
        <v>417</v>
      </c>
    </row>
    <row r="295" spans="1:12" ht="22.5">
      <c r="A295" s="49" t="s">
        <v>101</v>
      </c>
      <c r="B295" s="50" t="s">
        <v>7</v>
      </c>
      <c r="C295" s="45" t="s">
        <v>67</v>
      </c>
      <c r="D295" s="76" t="s">
        <v>409</v>
      </c>
      <c r="E295" s="114" t="s">
        <v>416</v>
      </c>
      <c r="F295" s="121"/>
      <c r="G295" s="46" t="s">
        <v>103</v>
      </c>
      <c r="H295" s="42">
        <v>40000</v>
      </c>
      <c r="I295" s="47">
        <v>0</v>
      </c>
      <c r="J295" s="48">
        <v>40000</v>
      </c>
      <c r="K295" s="51" t="str">
        <f t="shared" si="5"/>
        <v>00007079470070110240</v>
      </c>
      <c r="L295" s="7" t="s">
        <v>418</v>
      </c>
    </row>
    <row r="296" spans="1:12" s="60" customFormat="1">
      <c r="A296" s="52" t="s">
        <v>104</v>
      </c>
      <c r="B296" s="53" t="s">
        <v>7</v>
      </c>
      <c r="C296" s="54" t="s">
        <v>67</v>
      </c>
      <c r="D296" s="77" t="s">
        <v>409</v>
      </c>
      <c r="E296" s="118" t="s">
        <v>416</v>
      </c>
      <c r="F296" s="122"/>
      <c r="G296" s="78" t="s">
        <v>105</v>
      </c>
      <c r="H296" s="55">
        <v>40000</v>
      </c>
      <c r="I296" s="56">
        <v>0</v>
      </c>
      <c r="J296" s="57">
        <f>IF(IF(H296="",0,H296)=0,0,(IF(H296&gt;0,IF(I296&gt;H296,0,H296-I296),IF(I296&gt;H296,H296-I296,0))))</f>
        <v>40000</v>
      </c>
      <c r="K296" s="51" t="str">
        <f t="shared" si="5"/>
        <v>00007079470070110244</v>
      </c>
      <c r="L296" s="59" t="str">
        <f>C296 &amp; D296 &amp;E296 &amp; F296 &amp; G296</f>
        <v>00007079470070110244</v>
      </c>
    </row>
    <row r="297" spans="1:12">
      <c r="A297" s="49" t="s">
        <v>419</v>
      </c>
      <c r="B297" s="50" t="s">
        <v>7</v>
      </c>
      <c r="C297" s="45" t="s">
        <v>67</v>
      </c>
      <c r="D297" s="76" t="s">
        <v>421</v>
      </c>
      <c r="E297" s="114" t="s">
        <v>91</v>
      </c>
      <c r="F297" s="121"/>
      <c r="G297" s="46" t="s">
        <v>67</v>
      </c>
      <c r="H297" s="42">
        <v>1282000</v>
      </c>
      <c r="I297" s="47">
        <v>1264908.93</v>
      </c>
      <c r="J297" s="48">
        <v>17091.07</v>
      </c>
      <c r="K297" s="51" t="str">
        <f t="shared" si="5"/>
        <v>00008000000000000000</v>
      </c>
      <c r="L297" s="7" t="s">
        <v>420</v>
      </c>
    </row>
    <row r="298" spans="1:12">
      <c r="A298" s="49" t="s">
        <v>422</v>
      </c>
      <c r="B298" s="50" t="s">
        <v>7</v>
      </c>
      <c r="C298" s="45" t="s">
        <v>67</v>
      </c>
      <c r="D298" s="76" t="s">
        <v>424</v>
      </c>
      <c r="E298" s="114" t="s">
        <v>91</v>
      </c>
      <c r="F298" s="121"/>
      <c r="G298" s="46" t="s">
        <v>67</v>
      </c>
      <c r="H298" s="42">
        <v>1282000</v>
      </c>
      <c r="I298" s="47">
        <v>1264908.93</v>
      </c>
      <c r="J298" s="48">
        <v>17091.07</v>
      </c>
      <c r="K298" s="51" t="str">
        <f t="shared" si="5"/>
        <v>00008010000000000000</v>
      </c>
      <c r="L298" s="7" t="s">
        <v>423</v>
      </c>
    </row>
    <row r="299" spans="1:12">
      <c r="A299" s="49"/>
      <c r="B299" s="50" t="s">
        <v>7</v>
      </c>
      <c r="C299" s="45" t="s">
        <v>67</v>
      </c>
      <c r="D299" s="76" t="s">
        <v>424</v>
      </c>
      <c r="E299" s="114" t="s">
        <v>426</v>
      </c>
      <c r="F299" s="121"/>
      <c r="G299" s="46" t="s">
        <v>67</v>
      </c>
      <c r="H299" s="42">
        <v>388000</v>
      </c>
      <c r="I299" s="47">
        <v>371900</v>
      </c>
      <c r="J299" s="48">
        <v>16100</v>
      </c>
      <c r="K299" s="51" t="str">
        <f t="shared" si="5"/>
        <v>00008010210199910000</v>
      </c>
      <c r="L299" s="7" t="s">
        <v>425</v>
      </c>
    </row>
    <row r="300" spans="1:12" ht="22.5">
      <c r="A300" s="49" t="s">
        <v>99</v>
      </c>
      <c r="B300" s="50" t="s">
        <v>7</v>
      </c>
      <c r="C300" s="45" t="s">
        <v>67</v>
      </c>
      <c r="D300" s="76" t="s">
        <v>424</v>
      </c>
      <c r="E300" s="114" t="s">
        <v>426</v>
      </c>
      <c r="F300" s="121"/>
      <c r="G300" s="46" t="s">
        <v>7</v>
      </c>
      <c r="H300" s="42">
        <v>208000</v>
      </c>
      <c r="I300" s="47">
        <v>191900</v>
      </c>
      <c r="J300" s="48">
        <v>16100</v>
      </c>
      <c r="K300" s="51" t="str">
        <f t="shared" si="5"/>
        <v>00008010210199910200</v>
      </c>
      <c r="L300" s="7" t="s">
        <v>427</v>
      </c>
    </row>
    <row r="301" spans="1:12" ht="22.5">
      <c r="A301" s="49" t="s">
        <v>101</v>
      </c>
      <c r="B301" s="50" t="s">
        <v>7</v>
      </c>
      <c r="C301" s="45" t="s">
        <v>67</v>
      </c>
      <c r="D301" s="76" t="s">
        <v>424</v>
      </c>
      <c r="E301" s="114" t="s">
        <v>426</v>
      </c>
      <c r="F301" s="121"/>
      <c r="G301" s="46" t="s">
        <v>103</v>
      </c>
      <c r="H301" s="42">
        <v>208000</v>
      </c>
      <c r="I301" s="47">
        <v>191900</v>
      </c>
      <c r="J301" s="48">
        <v>16100</v>
      </c>
      <c r="K301" s="51" t="str">
        <f t="shared" si="5"/>
        <v>00008010210199910240</v>
      </c>
      <c r="L301" s="7" t="s">
        <v>428</v>
      </c>
    </row>
    <row r="302" spans="1:12" s="60" customFormat="1">
      <c r="A302" s="52" t="s">
        <v>104</v>
      </c>
      <c r="B302" s="53" t="s">
        <v>7</v>
      </c>
      <c r="C302" s="54" t="s">
        <v>67</v>
      </c>
      <c r="D302" s="77" t="s">
        <v>424</v>
      </c>
      <c r="E302" s="118" t="s">
        <v>426</v>
      </c>
      <c r="F302" s="122"/>
      <c r="G302" s="78" t="s">
        <v>105</v>
      </c>
      <c r="H302" s="55">
        <v>208000</v>
      </c>
      <c r="I302" s="56">
        <v>191900</v>
      </c>
      <c r="J302" s="57">
        <f>IF(IF(H302="",0,H302)=0,0,(IF(H302&gt;0,IF(I302&gt;H302,0,H302-I302),IF(I302&gt;H302,H302-I302,0))))</f>
        <v>16100</v>
      </c>
      <c r="K302" s="51" t="str">
        <f t="shared" si="5"/>
        <v>00008010210199910244</v>
      </c>
      <c r="L302" s="59" t="str">
        <f>C302 &amp; D302 &amp;E302 &amp; F302 &amp; G302</f>
        <v>00008010210199910244</v>
      </c>
    </row>
    <row r="303" spans="1:12">
      <c r="A303" s="49" t="s">
        <v>429</v>
      </c>
      <c r="B303" s="50" t="s">
        <v>7</v>
      </c>
      <c r="C303" s="45" t="s">
        <v>67</v>
      </c>
      <c r="D303" s="76" t="s">
        <v>424</v>
      </c>
      <c r="E303" s="114" t="s">
        <v>426</v>
      </c>
      <c r="F303" s="121"/>
      <c r="G303" s="46" t="s">
        <v>431</v>
      </c>
      <c r="H303" s="42">
        <v>180000</v>
      </c>
      <c r="I303" s="47">
        <v>180000</v>
      </c>
      <c r="J303" s="48">
        <v>0</v>
      </c>
      <c r="K303" s="51" t="str">
        <f t="shared" si="5"/>
        <v>00008010210199910300</v>
      </c>
      <c r="L303" s="7" t="s">
        <v>430</v>
      </c>
    </row>
    <row r="304" spans="1:12" s="60" customFormat="1">
      <c r="A304" s="52" t="s">
        <v>432</v>
      </c>
      <c r="B304" s="53" t="s">
        <v>7</v>
      </c>
      <c r="C304" s="54" t="s">
        <v>67</v>
      </c>
      <c r="D304" s="77" t="s">
        <v>424</v>
      </c>
      <c r="E304" s="118" t="s">
        <v>426</v>
      </c>
      <c r="F304" s="122"/>
      <c r="G304" s="78" t="s">
        <v>433</v>
      </c>
      <c r="H304" s="55">
        <v>180000</v>
      </c>
      <c r="I304" s="56">
        <v>180000</v>
      </c>
      <c r="J304" s="57">
        <f>IF(IF(H304="",0,H304)=0,0,(IF(H304&gt;0,IF(I304&gt;H304,0,H304-I304),IF(I304&gt;H304,H304-I304,0))))</f>
        <v>0</v>
      </c>
      <c r="K304" s="51" t="str">
        <f t="shared" si="5"/>
        <v>00008010210199910360</v>
      </c>
      <c r="L304" s="59" t="str">
        <f>C304 &amp; D304 &amp;E304 &amp; F304 &amp; G304</f>
        <v>00008010210199910360</v>
      </c>
    </row>
    <row r="305" spans="1:12" ht="22.5">
      <c r="A305" s="49" t="s">
        <v>434</v>
      </c>
      <c r="B305" s="50" t="s">
        <v>7</v>
      </c>
      <c r="C305" s="45" t="s">
        <v>67</v>
      </c>
      <c r="D305" s="76" t="s">
        <v>424</v>
      </c>
      <c r="E305" s="114" t="s">
        <v>436</v>
      </c>
      <c r="F305" s="121"/>
      <c r="G305" s="46" t="s">
        <v>67</v>
      </c>
      <c r="H305" s="42">
        <v>894000</v>
      </c>
      <c r="I305" s="47">
        <v>893008.93</v>
      </c>
      <c r="J305" s="48">
        <v>991.07</v>
      </c>
      <c r="K305" s="51" t="str">
        <f t="shared" si="5"/>
        <v>00008019480080110000</v>
      </c>
      <c r="L305" s="7" t="s">
        <v>435</v>
      </c>
    </row>
    <row r="306" spans="1:12" ht="22.5">
      <c r="A306" s="49" t="s">
        <v>99</v>
      </c>
      <c r="B306" s="50" t="s">
        <v>7</v>
      </c>
      <c r="C306" s="45" t="s">
        <v>67</v>
      </c>
      <c r="D306" s="76" t="s">
        <v>424</v>
      </c>
      <c r="E306" s="114" t="s">
        <v>436</v>
      </c>
      <c r="F306" s="121"/>
      <c r="G306" s="46" t="s">
        <v>7</v>
      </c>
      <c r="H306" s="42">
        <v>894000</v>
      </c>
      <c r="I306" s="47">
        <v>893008.93</v>
      </c>
      <c r="J306" s="48">
        <v>991.07</v>
      </c>
      <c r="K306" s="51" t="str">
        <f t="shared" si="5"/>
        <v>00008019480080110200</v>
      </c>
      <c r="L306" s="7" t="s">
        <v>437</v>
      </c>
    </row>
    <row r="307" spans="1:12" ht="22.5">
      <c r="A307" s="49" t="s">
        <v>101</v>
      </c>
      <c r="B307" s="50" t="s">
        <v>7</v>
      </c>
      <c r="C307" s="45" t="s">
        <v>67</v>
      </c>
      <c r="D307" s="76" t="s">
        <v>424</v>
      </c>
      <c r="E307" s="114" t="s">
        <v>436</v>
      </c>
      <c r="F307" s="121"/>
      <c r="G307" s="46" t="s">
        <v>103</v>
      </c>
      <c r="H307" s="42">
        <v>894000</v>
      </c>
      <c r="I307" s="47">
        <v>893008.93</v>
      </c>
      <c r="J307" s="48">
        <v>991.07</v>
      </c>
      <c r="K307" s="51" t="str">
        <f t="shared" si="5"/>
        <v>00008019480080110240</v>
      </c>
      <c r="L307" s="7" t="s">
        <v>438</v>
      </c>
    </row>
    <row r="308" spans="1:12" s="60" customFormat="1">
      <c r="A308" s="52" t="s">
        <v>104</v>
      </c>
      <c r="B308" s="53" t="s">
        <v>7</v>
      </c>
      <c r="C308" s="54" t="s">
        <v>67</v>
      </c>
      <c r="D308" s="77" t="s">
        <v>424</v>
      </c>
      <c r="E308" s="118" t="s">
        <v>436</v>
      </c>
      <c r="F308" s="122"/>
      <c r="G308" s="78" t="s">
        <v>105</v>
      </c>
      <c r="H308" s="55">
        <v>894000</v>
      </c>
      <c r="I308" s="56">
        <v>893008.93</v>
      </c>
      <c r="J308" s="57">
        <f>IF(IF(H308="",0,H308)=0,0,(IF(H308&gt;0,IF(I308&gt;H308,0,H308-I308),IF(I308&gt;H308,H308-I308,0))))</f>
        <v>991.07</v>
      </c>
      <c r="K308" s="51" t="str">
        <f t="shared" si="5"/>
        <v>00008019480080110244</v>
      </c>
      <c r="L308" s="59" t="str">
        <f>C308 &amp; D308 &amp;E308 &amp; F308 &amp; G308</f>
        <v>00008019480080110244</v>
      </c>
    </row>
    <row r="309" spans="1:12">
      <c r="A309" s="49" t="s">
        <v>439</v>
      </c>
      <c r="B309" s="50" t="s">
        <v>7</v>
      </c>
      <c r="C309" s="45" t="s">
        <v>67</v>
      </c>
      <c r="D309" s="76" t="s">
        <v>441</v>
      </c>
      <c r="E309" s="114" t="s">
        <v>91</v>
      </c>
      <c r="F309" s="121"/>
      <c r="G309" s="46" t="s">
        <v>67</v>
      </c>
      <c r="H309" s="42">
        <v>165516</v>
      </c>
      <c r="I309" s="47">
        <v>124137</v>
      </c>
      <c r="J309" s="48">
        <v>41379</v>
      </c>
      <c r="K309" s="51" t="str">
        <f t="shared" si="5"/>
        <v>00010000000000000000</v>
      </c>
      <c r="L309" s="7" t="s">
        <v>440</v>
      </c>
    </row>
    <row r="310" spans="1:12">
      <c r="A310" s="49" t="s">
        <v>442</v>
      </c>
      <c r="B310" s="50" t="s">
        <v>7</v>
      </c>
      <c r="C310" s="45" t="s">
        <v>67</v>
      </c>
      <c r="D310" s="76" t="s">
        <v>444</v>
      </c>
      <c r="E310" s="114" t="s">
        <v>91</v>
      </c>
      <c r="F310" s="121"/>
      <c r="G310" s="46" t="s">
        <v>67</v>
      </c>
      <c r="H310" s="42">
        <v>165516</v>
      </c>
      <c r="I310" s="47">
        <v>124137</v>
      </c>
      <c r="J310" s="48">
        <v>41379</v>
      </c>
      <c r="K310" s="51" t="str">
        <f t="shared" si="5"/>
        <v>00010010000000000000</v>
      </c>
      <c r="L310" s="7" t="s">
        <v>443</v>
      </c>
    </row>
    <row r="311" spans="1:12" ht="33.75">
      <c r="A311" s="49" t="s">
        <v>445</v>
      </c>
      <c r="B311" s="50" t="s">
        <v>7</v>
      </c>
      <c r="C311" s="45" t="s">
        <v>67</v>
      </c>
      <c r="D311" s="76" t="s">
        <v>444</v>
      </c>
      <c r="E311" s="114" t="s">
        <v>447</v>
      </c>
      <c r="F311" s="121"/>
      <c r="G311" s="46" t="s">
        <v>67</v>
      </c>
      <c r="H311" s="42">
        <v>165516</v>
      </c>
      <c r="I311" s="47">
        <v>124137</v>
      </c>
      <c r="J311" s="48">
        <v>41379</v>
      </c>
      <c r="K311" s="51" t="str">
        <f t="shared" si="5"/>
        <v>00010019450010040000</v>
      </c>
      <c r="L311" s="7" t="s">
        <v>446</v>
      </c>
    </row>
    <row r="312" spans="1:12">
      <c r="A312" s="49" t="s">
        <v>429</v>
      </c>
      <c r="B312" s="50" t="s">
        <v>7</v>
      </c>
      <c r="C312" s="45" t="s">
        <v>67</v>
      </c>
      <c r="D312" s="76" t="s">
        <v>444</v>
      </c>
      <c r="E312" s="114" t="s">
        <v>447</v>
      </c>
      <c r="F312" s="121"/>
      <c r="G312" s="46" t="s">
        <v>431</v>
      </c>
      <c r="H312" s="42">
        <v>165516</v>
      </c>
      <c r="I312" s="47">
        <v>124137</v>
      </c>
      <c r="J312" s="48">
        <v>41379</v>
      </c>
      <c r="K312" s="51" t="str">
        <f t="shared" si="5"/>
        <v>00010019450010040300</v>
      </c>
      <c r="L312" s="7" t="s">
        <v>448</v>
      </c>
    </row>
    <row r="313" spans="1:12">
      <c r="A313" s="49" t="s">
        <v>449</v>
      </c>
      <c r="B313" s="50" t="s">
        <v>7</v>
      </c>
      <c r="C313" s="45" t="s">
        <v>67</v>
      </c>
      <c r="D313" s="76" t="s">
        <v>444</v>
      </c>
      <c r="E313" s="114" t="s">
        <v>447</v>
      </c>
      <c r="F313" s="121"/>
      <c r="G313" s="46" t="s">
        <v>451</v>
      </c>
      <c r="H313" s="42">
        <v>165516</v>
      </c>
      <c r="I313" s="47">
        <v>124137</v>
      </c>
      <c r="J313" s="48">
        <v>41379</v>
      </c>
      <c r="K313" s="51" t="str">
        <f t="shared" si="5"/>
        <v>00010019450010040310</v>
      </c>
      <c r="L313" s="7" t="s">
        <v>450</v>
      </c>
    </row>
    <row r="314" spans="1:12" s="60" customFormat="1">
      <c r="A314" s="52" t="s">
        <v>452</v>
      </c>
      <c r="B314" s="53" t="s">
        <v>7</v>
      </c>
      <c r="C314" s="54" t="s">
        <v>67</v>
      </c>
      <c r="D314" s="77" t="s">
        <v>444</v>
      </c>
      <c r="E314" s="118" t="s">
        <v>447</v>
      </c>
      <c r="F314" s="122"/>
      <c r="G314" s="78" t="s">
        <v>453</v>
      </c>
      <c r="H314" s="55">
        <v>165516</v>
      </c>
      <c r="I314" s="56">
        <v>124137</v>
      </c>
      <c r="J314" s="57">
        <f>IF(IF(H314="",0,H314)=0,0,(IF(H314&gt;0,IF(I314&gt;H314,0,H314-I314),IF(I314&gt;H314,H314-I314,0))))</f>
        <v>41379</v>
      </c>
      <c r="K314" s="51" t="str">
        <f t="shared" si="5"/>
        <v>00010019450010040312</v>
      </c>
      <c r="L314" s="59" t="str">
        <f>C314 &amp; D314 &amp;E314 &amp; F314 &amp; G314</f>
        <v>00010019450010040312</v>
      </c>
    </row>
    <row r="315" spans="1:12">
      <c r="A315" s="49" t="s">
        <v>454</v>
      </c>
      <c r="B315" s="50" t="s">
        <v>7</v>
      </c>
      <c r="C315" s="45" t="s">
        <v>67</v>
      </c>
      <c r="D315" s="76" t="s">
        <v>456</v>
      </c>
      <c r="E315" s="114" t="s">
        <v>91</v>
      </c>
      <c r="F315" s="121"/>
      <c r="G315" s="46" t="s">
        <v>67</v>
      </c>
      <c r="H315" s="42">
        <v>150000</v>
      </c>
      <c r="I315" s="47">
        <v>133104</v>
      </c>
      <c r="J315" s="48">
        <v>16896</v>
      </c>
      <c r="K315" s="51" t="str">
        <f t="shared" si="5"/>
        <v>00011000000000000000</v>
      </c>
      <c r="L315" s="7" t="s">
        <v>455</v>
      </c>
    </row>
    <row r="316" spans="1:12">
      <c r="A316" s="49" t="s">
        <v>457</v>
      </c>
      <c r="B316" s="50" t="s">
        <v>7</v>
      </c>
      <c r="C316" s="45" t="s">
        <v>67</v>
      </c>
      <c r="D316" s="76" t="s">
        <v>459</v>
      </c>
      <c r="E316" s="114" t="s">
        <v>91</v>
      </c>
      <c r="F316" s="121"/>
      <c r="G316" s="46" t="s">
        <v>67</v>
      </c>
      <c r="H316" s="42">
        <v>150000</v>
      </c>
      <c r="I316" s="47">
        <v>133104</v>
      </c>
      <c r="J316" s="48">
        <v>16896</v>
      </c>
      <c r="K316" s="51" t="str">
        <f t="shared" si="5"/>
        <v>00011010000000000000</v>
      </c>
      <c r="L316" s="7" t="s">
        <v>458</v>
      </c>
    </row>
    <row r="317" spans="1:12" ht="45">
      <c r="A317" s="49" t="s">
        <v>460</v>
      </c>
      <c r="B317" s="50" t="s">
        <v>7</v>
      </c>
      <c r="C317" s="45" t="s">
        <v>67</v>
      </c>
      <c r="D317" s="76" t="s">
        <v>459</v>
      </c>
      <c r="E317" s="114" t="s">
        <v>462</v>
      </c>
      <c r="F317" s="121"/>
      <c r="G317" s="46" t="s">
        <v>67</v>
      </c>
      <c r="H317" s="42">
        <v>150000</v>
      </c>
      <c r="I317" s="47">
        <v>133104</v>
      </c>
      <c r="J317" s="48">
        <v>16896</v>
      </c>
      <c r="K317" s="51" t="str">
        <f t="shared" si="5"/>
        <v>00011010400130110000</v>
      </c>
      <c r="L317" s="7" t="s">
        <v>461</v>
      </c>
    </row>
    <row r="318" spans="1:12" ht="22.5">
      <c r="A318" s="49" t="s">
        <v>99</v>
      </c>
      <c r="B318" s="50" t="s">
        <v>7</v>
      </c>
      <c r="C318" s="45" t="s">
        <v>67</v>
      </c>
      <c r="D318" s="76" t="s">
        <v>459</v>
      </c>
      <c r="E318" s="114" t="s">
        <v>462</v>
      </c>
      <c r="F318" s="121"/>
      <c r="G318" s="46" t="s">
        <v>7</v>
      </c>
      <c r="H318" s="42">
        <v>150000</v>
      </c>
      <c r="I318" s="47">
        <v>133104</v>
      </c>
      <c r="J318" s="48">
        <v>16896</v>
      </c>
      <c r="K318" s="51" t="str">
        <f t="shared" si="5"/>
        <v>00011010400130110200</v>
      </c>
      <c r="L318" s="7" t="s">
        <v>463</v>
      </c>
    </row>
    <row r="319" spans="1:12" ht="22.5">
      <c r="A319" s="49" t="s">
        <v>101</v>
      </c>
      <c r="B319" s="50" t="s">
        <v>7</v>
      </c>
      <c r="C319" s="45" t="s">
        <v>67</v>
      </c>
      <c r="D319" s="76" t="s">
        <v>459</v>
      </c>
      <c r="E319" s="114" t="s">
        <v>462</v>
      </c>
      <c r="F319" s="121"/>
      <c r="G319" s="46" t="s">
        <v>103</v>
      </c>
      <c r="H319" s="42">
        <v>150000</v>
      </c>
      <c r="I319" s="47">
        <v>133104</v>
      </c>
      <c r="J319" s="48">
        <v>16896</v>
      </c>
      <c r="K319" s="51" t="str">
        <f t="shared" si="5"/>
        <v>00011010400130110240</v>
      </c>
      <c r="L319" s="7" t="s">
        <v>464</v>
      </c>
    </row>
    <row r="320" spans="1:12" s="60" customFormat="1">
      <c r="A320" s="52" t="s">
        <v>104</v>
      </c>
      <c r="B320" s="53" t="s">
        <v>7</v>
      </c>
      <c r="C320" s="54" t="s">
        <v>67</v>
      </c>
      <c r="D320" s="77" t="s">
        <v>459</v>
      </c>
      <c r="E320" s="118" t="s">
        <v>462</v>
      </c>
      <c r="F320" s="122"/>
      <c r="G320" s="78" t="s">
        <v>105</v>
      </c>
      <c r="H320" s="55">
        <v>150000</v>
      </c>
      <c r="I320" s="56">
        <v>133104</v>
      </c>
      <c r="J320" s="57">
        <f>IF(IF(H320="",0,H320)=0,0,(IF(H320&gt;0,IF(I320&gt;H320,0,H320-I320),IF(I320&gt;H320,H320-I320,0))))</f>
        <v>16896</v>
      </c>
      <c r="K320" s="51" t="str">
        <f t="shared" si="5"/>
        <v>00011010400130110244</v>
      </c>
      <c r="L320" s="59" t="str">
        <f>C320 &amp; D320 &amp;E320 &amp; F320 &amp; G320</f>
        <v>00011010400130110244</v>
      </c>
    </row>
    <row r="321" spans="1:12">
      <c r="A321" s="49" t="s">
        <v>465</v>
      </c>
      <c r="B321" s="50" t="s">
        <v>7</v>
      </c>
      <c r="C321" s="45" t="s">
        <v>67</v>
      </c>
      <c r="D321" s="76" t="s">
        <v>467</v>
      </c>
      <c r="E321" s="114" t="s">
        <v>91</v>
      </c>
      <c r="F321" s="121"/>
      <c r="G321" s="46" t="s">
        <v>67</v>
      </c>
      <c r="H321" s="42">
        <v>625243.25</v>
      </c>
      <c r="I321" s="47">
        <v>341920.48</v>
      </c>
      <c r="J321" s="48">
        <v>283322.77</v>
      </c>
      <c r="K321" s="51" t="str">
        <f t="shared" si="5"/>
        <v>00012000000000000000</v>
      </c>
      <c r="L321" s="7" t="s">
        <v>466</v>
      </c>
    </row>
    <row r="322" spans="1:12">
      <c r="A322" s="49" t="s">
        <v>468</v>
      </c>
      <c r="B322" s="50" t="s">
        <v>7</v>
      </c>
      <c r="C322" s="45" t="s">
        <v>67</v>
      </c>
      <c r="D322" s="76" t="s">
        <v>470</v>
      </c>
      <c r="E322" s="114" t="s">
        <v>91</v>
      </c>
      <c r="F322" s="121"/>
      <c r="G322" s="46" t="s">
        <v>67</v>
      </c>
      <c r="H322" s="42">
        <v>568243.25</v>
      </c>
      <c r="I322" s="47">
        <v>303599.25</v>
      </c>
      <c r="J322" s="48">
        <v>264644</v>
      </c>
      <c r="K322" s="51" t="str">
        <f t="shared" si="5"/>
        <v>00012020000000000000</v>
      </c>
      <c r="L322" s="7" t="s">
        <v>469</v>
      </c>
    </row>
    <row r="323" spans="1:12" ht="22.5">
      <c r="A323" s="49" t="s">
        <v>471</v>
      </c>
      <c r="B323" s="50" t="s">
        <v>7</v>
      </c>
      <c r="C323" s="45" t="s">
        <v>67</v>
      </c>
      <c r="D323" s="76" t="s">
        <v>470</v>
      </c>
      <c r="E323" s="114" t="s">
        <v>473</v>
      </c>
      <c r="F323" s="121"/>
      <c r="G323" s="46" t="s">
        <v>67</v>
      </c>
      <c r="H323" s="42">
        <v>168243.25</v>
      </c>
      <c r="I323" s="47">
        <v>68243.25</v>
      </c>
      <c r="J323" s="48">
        <v>100000</v>
      </c>
      <c r="K323" s="51" t="str">
        <f t="shared" si="5"/>
        <v>00012029450010060000</v>
      </c>
      <c r="L323" s="7" t="s">
        <v>472</v>
      </c>
    </row>
    <row r="324" spans="1:12" ht="22.5">
      <c r="A324" s="49" t="s">
        <v>99</v>
      </c>
      <c r="B324" s="50" t="s">
        <v>7</v>
      </c>
      <c r="C324" s="45" t="s">
        <v>67</v>
      </c>
      <c r="D324" s="76" t="s">
        <v>470</v>
      </c>
      <c r="E324" s="114" t="s">
        <v>473</v>
      </c>
      <c r="F324" s="121"/>
      <c r="G324" s="46" t="s">
        <v>7</v>
      </c>
      <c r="H324" s="42">
        <v>168243.25</v>
      </c>
      <c r="I324" s="47">
        <v>68243.25</v>
      </c>
      <c r="J324" s="48">
        <v>100000</v>
      </c>
      <c r="K324" s="51" t="str">
        <f t="shared" si="5"/>
        <v>00012029450010060200</v>
      </c>
      <c r="L324" s="7" t="s">
        <v>474</v>
      </c>
    </row>
    <row r="325" spans="1:12" ht="22.5">
      <c r="A325" s="49" t="s">
        <v>101</v>
      </c>
      <c r="B325" s="50" t="s">
        <v>7</v>
      </c>
      <c r="C325" s="45" t="s">
        <v>67</v>
      </c>
      <c r="D325" s="76" t="s">
        <v>470</v>
      </c>
      <c r="E325" s="114" t="s">
        <v>473</v>
      </c>
      <c r="F325" s="121"/>
      <c r="G325" s="46" t="s">
        <v>103</v>
      </c>
      <c r="H325" s="42">
        <v>168243.25</v>
      </c>
      <c r="I325" s="47">
        <v>68243.25</v>
      </c>
      <c r="J325" s="48">
        <v>100000</v>
      </c>
      <c r="K325" s="51" t="str">
        <f t="shared" si="5"/>
        <v>00012029450010060240</v>
      </c>
      <c r="L325" s="7" t="s">
        <v>475</v>
      </c>
    </row>
    <row r="326" spans="1:12" s="60" customFormat="1">
      <c r="A326" s="52" t="s">
        <v>104</v>
      </c>
      <c r="B326" s="53" t="s">
        <v>7</v>
      </c>
      <c r="C326" s="54" t="s">
        <v>67</v>
      </c>
      <c r="D326" s="77" t="s">
        <v>470</v>
      </c>
      <c r="E326" s="118" t="s">
        <v>473</v>
      </c>
      <c r="F326" s="122"/>
      <c r="G326" s="78" t="s">
        <v>105</v>
      </c>
      <c r="H326" s="55">
        <v>168243.25</v>
      </c>
      <c r="I326" s="56">
        <v>68243.25</v>
      </c>
      <c r="J326" s="57">
        <f>IF(IF(H326="",0,H326)=0,0,(IF(H326&gt;0,IF(I326&gt;H326,0,H326-I326),IF(I326&gt;H326,H326-I326,0))))</f>
        <v>100000</v>
      </c>
      <c r="K326" s="51" t="str">
        <f t="shared" si="5"/>
        <v>00012029450010060244</v>
      </c>
      <c r="L326" s="59" t="str">
        <f>C326 &amp; D326 &amp;E326 &amp; F326 &amp; G326</f>
        <v>00012029450010060244</v>
      </c>
    </row>
    <row r="327" spans="1:12" ht="33.75">
      <c r="A327" s="49" t="s">
        <v>476</v>
      </c>
      <c r="B327" s="50" t="s">
        <v>7</v>
      </c>
      <c r="C327" s="45" t="s">
        <v>67</v>
      </c>
      <c r="D327" s="76" t="s">
        <v>470</v>
      </c>
      <c r="E327" s="114" t="s">
        <v>478</v>
      </c>
      <c r="F327" s="121"/>
      <c r="G327" s="46" t="s">
        <v>67</v>
      </c>
      <c r="H327" s="42">
        <v>400000</v>
      </c>
      <c r="I327" s="47">
        <v>235356</v>
      </c>
      <c r="J327" s="48">
        <v>164644</v>
      </c>
      <c r="K327" s="51" t="str">
        <f t="shared" si="5"/>
        <v>00012029450081030000</v>
      </c>
      <c r="L327" s="7" t="s">
        <v>477</v>
      </c>
    </row>
    <row r="328" spans="1:12">
      <c r="A328" s="49" t="s">
        <v>122</v>
      </c>
      <c r="B328" s="50" t="s">
        <v>7</v>
      </c>
      <c r="C328" s="45" t="s">
        <v>67</v>
      </c>
      <c r="D328" s="76" t="s">
        <v>470</v>
      </c>
      <c r="E328" s="114" t="s">
        <v>478</v>
      </c>
      <c r="F328" s="121"/>
      <c r="G328" s="46" t="s">
        <v>124</v>
      </c>
      <c r="H328" s="42">
        <v>400000</v>
      </c>
      <c r="I328" s="47">
        <v>235356</v>
      </c>
      <c r="J328" s="48">
        <v>164644</v>
      </c>
      <c r="K328" s="51" t="str">
        <f t="shared" si="5"/>
        <v>00012029450081030800</v>
      </c>
      <c r="L328" s="7" t="s">
        <v>479</v>
      </c>
    </row>
    <row r="329" spans="1:12" ht="45">
      <c r="A329" s="49" t="s">
        <v>185</v>
      </c>
      <c r="B329" s="50" t="s">
        <v>7</v>
      </c>
      <c r="C329" s="45" t="s">
        <v>67</v>
      </c>
      <c r="D329" s="76" t="s">
        <v>470</v>
      </c>
      <c r="E329" s="114" t="s">
        <v>478</v>
      </c>
      <c r="F329" s="121"/>
      <c r="G329" s="46" t="s">
        <v>187</v>
      </c>
      <c r="H329" s="42">
        <v>400000</v>
      </c>
      <c r="I329" s="47">
        <v>235356</v>
      </c>
      <c r="J329" s="48">
        <v>164644</v>
      </c>
      <c r="K329" s="51" t="str">
        <f t="shared" si="5"/>
        <v>00012029450081030810</v>
      </c>
      <c r="L329" s="7" t="s">
        <v>480</v>
      </c>
    </row>
    <row r="330" spans="1:12" s="60" customFormat="1" ht="78.75">
      <c r="A330" s="52" t="s">
        <v>481</v>
      </c>
      <c r="B330" s="53" t="s">
        <v>7</v>
      </c>
      <c r="C330" s="54" t="s">
        <v>67</v>
      </c>
      <c r="D330" s="77" t="s">
        <v>470</v>
      </c>
      <c r="E330" s="118" t="s">
        <v>478</v>
      </c>
      <c r="F330" s="122"/>
      <c r="G330" s="78" t="s">
        <v>482</v>
      </c>
      <c r="H330" s="55">
        <v>400000</v>
      </c>
      <c r="I330" s="56">
        <v>235356</v>
      </c>
      <c r="J330" s="57">
        <f>IF(IF(H330="",0,H330)=0,0,(IF(H330&gt;0,IF(I330&gt;H330,0,H330-I330),IF(I330&gt;H330,H330-I330,0))))</f>
        <v>164644</v>
      </c>
      <c r="K330" s="51" t="str">
        <f t="shared" si="5"/>
        <v>00012029450081030812</v>
      </c>
      <c r="L330" s="59" t="str">
        <f>C330 &amp; D330 &amp;E330 &amp; F330 &amp; G330</f>
        <v>00012029450081030812</v>
      </c>
    </row>
    <row r="331" spans="1:12" ht="22.5">
      <c r="A331" s="49" t="s">
        <v>483</v>
      </c>
      <c r="B331" s="50" t="s">
        <v>7</v>
      </c>
      <c r="C331" s="45" t="s">
        <v>67</v>
      </c>
      <c r="D331" s="76" t="s">
        <v>485</v>
      </c>
      <c r="E331" s="114" t="s">
        <v>91</v>
      </c>
      <c r="F331" s="121"/>
      <c r="G331" s="46" t="s">
        <v>67</v>
      </c>
      <c r="H331" s="42">
        <v>57000</v>
      </c>
      <c r="I331" s="47">
        <v>38321.230000000003</v>
      </c>
      <c r="J331" s="48">
        <v>18678.77</v>
      </c>
      <c r="K331" s="51" t="str">
        <f t="shared" si="5"/>
        <v>00012040000000000000</v>
      </c>
      <c r="L331" s="7" t="s">
        <v>484</v>
      </c>
    </row>
    <row r="332" spans="1:12">
      <c r="A332" s="49" t="s">
        <v>486</v>
      </c>
      <c r="B332" s="50" t="s">
        <v>7</v>
      </c>
      <c r="C332" s="45" t="s">
        <v>67</v>
      </c>
      <c r="D332" s="76" t="s">
        <v>485</v>
      </c>
      <c r="E332" s="114" t="s">
        <v>488</v>
      </c>
      <c r="F332" s="121"/>
      <c r="G332" s="46" t="s">
        <v>67</v>
      </c>
      <c r="H332" s="42">
        <v>57000</v>
      </c>
      <c r="I332" s="47">
        <v>38321.230000000003</v>
      </c>
      <c r="J332" s="48">
        <v>18678.77</v>
      </c>
      <c r="K332" s="51" t="str">
        <f t="shared" si="5"/>
        <v>00012049450010050000</v>
      </c>
      <c r="L332" s="7" t="s">
        <v>487</v>
      </c>
    </row>
    <row r="333" spans="1:12" ht="22.5">
      <c r="A333" s="49" t="s">
        <v>99</v>
      </c>
      <c r="B333" s="50" t="s">
        <v>7</v>
      </c>
      <c r="C333" s="45" t="s">
        <v>67</v>
      </c>
      <c r="D333" s="76" t="s">
        <v>485</v>
      </c>
      <c r="E333" s="114" t="s">
        <v>488</v>
      </c>
      <c r="F333" s="121"/>
      <c r="G333" s="46" t="s">
        <v>7</v>
      </c>
      <c r="H333" s="42">
        <v>57000</v>
      </c>
      <c r="I333" s="47">
        <v>38321.230000000003</v>
      </c>
      <c r="J333" s="48">
        <v>18678.77</v>
      </c>
      <c r="K333" s="51" t="str">
        <f t="shared" si="5"/>
        <v>00012049450010050200</v>
      </c>
      <c r="L333" s="7" t="s">
        <v>489</v>
      </c>
    </row>
    <row r="334" spans="1:12" ht="22.5">
      <c r="A334" s="49" t="s">
        <v>101</v>
      </c>
      <c r="B334" s="50" t="s">
        <v>7</v>
      </c>
      <c r="C334" s="45" t="s">
        <v>67</v>
      </c>
      <c r="D334" s="76" t="s">
        <v>485</v>
      </c>
      <c r="E334" s="114" t="s">
        <v>488</v>
      </c>
      <c r="F334" s="121"/>
      <c r="G334" s="46" t="s">
        <v>103</v>
      </c>
      <c r="H334" s="42">
        <v>57000</v>
      </c>
      <c r="I334" s="47">
        <v>38321.230000000003</v>
      </c>
      <c r="J334" s="48">
        <v>18678.77</v>
      </c>
      <c r="K334" s="51" t="str">
        <f t="shared" si="5"/>
        <v>00012049450010050240</v>
      </c>
      <c r="L334" s="7" t="s">
        <v>490</v>
      </c>
    </row>
    <row r="335" spans="1:12" s="60" customFormat="1" ht="22.5">
      <c r="A335" s="52" t="s">
        <v>491</v>
      </c>
      <c r="B335" s="53" t="s">
        <v>7</v>
      </c>
      <c r="C335" s="54" t="s">
        <v>67</v>
      </c>
      <c r="D335" s="77" t="s">
        <v>485</v>
      </c>
      <c r="E335" s="118" t="s">
        <v>488</v>
      </c>
      <c r="F335" s="122"/>
      <c r="G335" s="78" t="s">
        <v>492</v>
      </c>
      <c r="H335" s="55">
        <v>3000</v>
      </c>
      <c r="I335" s="56">
        <v>2313.0500000000002</v>
      </c>
      <c r="J335" s="57">
        <f>IF(IF(H335="",0,H335)=0,0,(IF(H335&gt;0,IF(I335&gt;H335,0,H335-I335),IF(I335&gt;H335,H335-I335,0))))</f>
        <v>686.95</v>
      </c>
      <c r="K335" s="51" t="str">
        <f t="shared" si="5"/>
        <v>00012049450010050242</v>
      </c>
      <c r="L335" s="59" t="str">
        <f>C335 &amp; D335 &amp;E335 &amp; F335 &amp; G335</f>
        <v>00012049450010050242</v>
      </c>
    </row>
    <row r="336" spans="1:12" s="60" customFormat="1">
      <c r="A336" s="52" t="s">
        <v>104</v>
      </c>
      <c r="B336" s="53" t="s">
        <v>7</v>
      </c>
      <c r="C336" s="54" t="s">
        <v>67</v>
      </c>
      <c r="D336" s="77" t="s">
        <v>485</v>
      </c>
      <c r="E336" s="118" t="s">
        <v>488</v>
      </c>
      <c r="F336" s="122"/>
      <c r="G336" s="78" t="s">
        <v>105</v>
      </c>
      <c r="H336" s="55">
        <v>54000</v>
      </c>
      <c r="I336" s="56">
        <v>36008.18</v>
      </c>
      <c r="J336" s="57">
        <f>IF(IF(H336="",0,H336)=0,0,(IF(H336&gt;0,IF(I336&gt;H336,0,H336-I336),IF(I336&gt;H336,H336-I336,0))))</f>
        <v>17991.82</v>
      </c>
      <c r="K336" s="51" t="str">
        <f t="shared" si="5"/>
        <v>00012049450010050244</v>
      </c>
      <c r="L336" s="59" t="str">
        <f>C336 &amp; D336 &amp;E336 &amp; F336 &amp; G336</f>
        <v>00012049450010050244</v>
      </c>
    </row>
    <row r="337" spans="1:12" ht="5.25" hidden="1" customHeight="1" thickBot="1">
      <c r="A337" s="79"/>
      <c r="B337" s="80"/>
      <c r="C337" s="81"/>
      <c r="D337" s="81"/>
      <c r="E337" s="81"/>
      <c r="F337" s="81"/>
      <c r="G337" s="81"/>
      <c r="H337" s="82"/>
      <c r="I337" s="83"/>
      <c r="J337" s="84"/>
      <c r="K337" s="68"/>
    </row>
    <row r="338" spans="1:12" ht="13.5" thickBot="1">
      <c r="A338" s="4"/>
      <c r="B338" s="4"/>
      <c r="C338" s="6"/>
      <c r="D338" s="6"/>
      <c r="E338" s="6"/>
      <c r="F338" s="6"/>
      <c r="G338" s="6"/>
      <c r="H338" s="85"/>
      <c r="I338" s="85"/>
      <c r="J338" s="85"/>
      <c r="K338" s="85"/>
    </row>
    <row r="339" spans="1:12" ht="28.5" customHeight="1" thickBot="1">
      <c r="A339" s="86" t="s">
        <v>18</v>
      </c>
      <c r="B339" s="87">
        <v>450</v>
      </c>
      <c r="C339" s="162" t="s">
        <v>17</v>
      </c>
      <c r="D339" s="163"/>
      <c r="E339" s="163"/>
      <c r="F339" s="163"/>
      <c r="G339" s="164"/>
      <c r="H339" s="88">
        <f>0-H347</f>
        <v>-7490210.96</v>
      </c>
      <c r="I339" s="88">
        <f>I15-I78</f>
        <v>2401437.54</v>
      </c>
      <c r="J339" s="89" t="s">
        <v>17</v>
      </c>
    </row>
    <row r="340" spans="1:12">
      <c r="A340" s="4"/>
      <c r="B340" s="5"/>
      <c r="C340" s="6"/>
      <c r="D340" s="6"/>
      <c r="E340" s="6"/>
      <c r="F340" s="6"/>
      <c r="G340" s="6"/>
      <c r="H340" s="6"/>
      <c r="I340" s="6"/>
      <c r="J340" s="6"/>
    </row>
    <row r="341" spans="1:12" ht="15">
      <c r="A341" s="138" t="s">
        <v>31</v>
      </c>
      <c r="B341" s="138"/>
      <c r="C341" s="138"/>
      <c r="D341" s="138"/>
      <c r="E341" s="138"/>
      <c r="F341" s="138"/>
      <c r="G341" s="138"/>
      <c r="H341" s="138"/>
      <c r="I341" s="138"/>
      <c r="J341" s="138"/>
      <c r="K341" s="28"/>
    </row>
    <row r="342" spans="1:12">
      <c r="A342" s="30"/>
      <c r="B342" s="90"/>
      <c r="C342" s="31"/>
      <c r="D342" s="31"/>
      <c r="E342" s="31"/>
      <c r="F342" s="31"/>
      <c r="G342" s="31"/>
      <c r="H342" s="32"/>
      <c r="I342" s="32"/>
      <c r="J342" s="51" t="s">
        <v>27</v>
      </c>
      <c r="K342" s="51"/>
    </row>
    <row r="343" spans="1:12" ht="17.100000000000001" customHeight="1">
      <c r="A343" s="139" t="s">
        <v>38</v>
      </c>
      <c r="B343" s="139" t="s">
        <v>39</v>
      </c>
      <c r="C343" s="142" t="s">
        <v>44</v>
      </c>
      <c r="D343" s="143"/>
      <c r="E343" s="143"/>
      <c r="F343" s="143"/>
      <c r="G343" s="144"/>
      <c r="H343" s="139" t="s">
        <v>41</v>
      </c>
      <c r="I343" s="139" t="s">
        <v>23</v>
      </c>
      <c r="J343" s="139" t="s">
        <v>42</v>
      </c>
      <c r="K343" s="35"/>
    </row>
    <row r="344" spans="1:12" ht="17.100000000000001" customHeight="1">
      <c r="A344" s="140"/>
      <c r="B344" s="140"/>
      <c r="C344" s="145"/>
      <c r="D344" s="146"/>
      <c r="E344" s="146"/>
      <c r="F344" s="146"/>
      <c r="G344" s="147"/>
      <c r="H344" s="140"/>
      <c r="I344" s="140"/>
      <c r="J344" s="140"/>
      <c r="K344" s="35"/>
    </row>
    <row r="345" spans="1:12" ht="17.100000000000001" customHeight="1">
      <c r="A345" s="141"/>
      <c r="B345" s="141"/>
      <c r="C345" s="148"/>
      <c r="D345" s="149"/>
      <c r="E345" s="149"/>
      <c r="F345" s="149"/>
      <c r="G345" s="150"/>
      <c r="H345" s="141"/>
      <c r="I345" s="141"/>
      <c r="J345" s="141"/>
      <c r="K345" s="35"/>
    </row>
    <row r="346" spans="1:12" ht="13.5" thickBot="1">
      <c r="A346" s="36">
        <v>1</v>
      </c>
      <c r="B346" s="37">
        <v>2</v>
      </c>
      <c r="C346" s="135">
        <v>3</v>
      </c>
      <c r="D346" s="136"/>
      <c r="E346" s="136"/>
      <c r="F346" s="136"/>
      <c r="G346" s="137"/>
      <c r="H346" s="38" t="s">
        <v>2</v>
      </c>
      <c r="I346" s="38" t="s">
        <v>25</v>
      </c>
      <c r="J346" s="38" t="s">
        <v>26</v>
      </c>
      <c r="K346" s="39"/>
    </row>
    <row r="347" spans="1:12" ht="12.75" customHeight="1">
      <c r="A347" s="1" t="s">
        <v>32</v>
      </c>
      <c r="B347" s="41" t="s">
        <v>8</v>
      </c>
      <c r="C347" s="131" t="s">
        <v>17</v>
      </c>
      <c r="D347" s="132"/>
      <c r="E347" s="132"/>
      <c r="F347" s="132"/>
      <c r="G347" s="133"/>
      <c r="H347" s="42">
        <f>H349+H354+H359</f>
        <v>7490210.96</v>
      </c>
      <c r="I347" s="42">
        <f>I349+I354+I359</f>
        <v>-2401437.54</v>
      </c>
      <c r="J347" s="43">
        <f>J349+J354+J359</f>
        <v>9891648.5</v>
      </c>
    </row>
    <row r="348" spans="1:12" ht="12.75" customHeight="1">
      <c r="A348" s="91" t="s">
        <v>11</v>
      </c>
      <c r="B348" s="92"/>
      <c r="C348" s="156"/>
      <c r="D348" s="157"/>
      <c r="E348" s="157"/>
      <c r="F348" s="157"/>
      <c r="G348" s="158"/>
      <c r="H348" s="93"/>
      <c r="I348" s="94"/>
      <c r="J348" s="95"/>
    </row>
    <row r="349" spans="1:12" ht="12.75" customHeight="1">
      <c r="A349" s="1" t="s">
        <v>33</v>
      </c>
      <c r="B349" s="50" t="s">
        <v>12</v>
      </c>
      <c r="C349" s="123" t="s">
        <v>17</v>
      </c>
      <c r="D349" s="124"/>
      <c r="E349" s="124"/>
      <c r="F349" s="124"/>
      <c r="G349" s="125"/>
      <c r="H349" s="42">
        <v>0</v>
      </c>
      <c r="I349" s="42">
        <v>0</v>
      </c>
      <c r="J349" s="48">
        <v>0</v>
      </c>
    </row>
    <row r="350" spans="1:12" ht="12.75" customHeight="1">
      <c r="A350" s="91" t="s">
        <v>10</v>
      </c>
      <c r="B350" s="3"/>
      <c r="C350" s="160"/>
      <c r="D350" s="127"/>
      <c r="E350" s="127"/>
      <c r="F350" s="127"/>
      <c r="G350" s="128"/>
      <c r="H350" s="98"/>
      <c r="I350" s="99"/>
      <c r="J350" s="100"/>
    </row>
    <row r="351" spans="1:12" hidden="1">
      <c r="A351" s="49"/>
      <c r="B351" s="50" t="s">
        <v>12</v>
      </c>
      <c r="C351" s="97"/>
      <c r="D351" s="126"/>
      <c r="E351" s="127"/>
      <c r="F351" s="127"/>
      <c r="G351" s="128"/>
      <c r="H351" s="42"/>
      <c r="I351" s="47"/>
      <c r="J351" s="48"/>
      <c r="K351" s="68" t="str">
        <f>C351 &amp; D351 &amp; G351</f>
        <v/>
      </c>
    </row>
    <row r="352" spans="1:12" s="60" customFormat="1">
      <c r="A352" s="101"/>
      <c r="B352" s="53" t="s">
        <v>12</v>
      </c>
      <c r="C352" s="54"/>
      <c r="D352" s="119"/>
      <c r="E352" s="119"/>
      <c r="F352" s="119"/>
      <c r="G352" s="120"/>
      <c r="H352" s="55"/>
      <c r="I352" s="56"/>
      <c r="J352" s="57">
        <f>IF(IF(H352="",0,H352)=0,0,(IF(H352&gt;0,IF(I352&gt;H352,0,H352-I352),IF(I352&gt;H352,H352-I352,0))))</f>
        <v>0</v>
      </c>
      <c r="K352" s="102" t="str">
        <f>C352 &amp; D352 &amp; G352</f>
        <v/>
      </c>
      <c r="L352" s="59" t="str">
        <f>C352 &amp; D352 &amp; G352</f>
        <v/>
      </c>
    </row>
    <row r="353" spans="1:12" ht="12.75" hidden="1" customHeight="1">
      <c r="A353" s="1"/>
      <c r="B353" s="103"/>
      <c r="C353" s="96"/>
      <c r="D353" s="96"/>
      <c r="E353" s="96"/>
      <c r="F353" s="96"/>
      <c r="G353" s="96"/>
      <c r="H353" s="104"/>
      <c r="I353" s="105"/>
      <c r="J353" s="106"/>
      <c r="K353" s="85"/>
    </row>
    <row r="354" spans="1:12" ht="12.75" customHeight="1">
      <c r="A354" s="1" t="s">
        <v>34</v>
      </c>
      <c r="B354" s="3" t="s">
        <v>13</v>
      </c>
      <c r="C354" s="160" t="s">
        <v>17</v>
      </c>
      <c r="D354" s="127"/>
      <c r="E354" s="127"/>
      <c r="F354" s="127"/>
      <c r="G354" s="128"/>
      <c r="H354" s="42">
        <v>0</v>
      </c>
      <c r="I354" s="42">
        <v>0</v>
      </c>
      <c r="J354" s="75">
        <v>0</v>
      </c>
    </row>
    <row r="355" spans="1:12" ht="12.75" customHeight="1">
      <c r="A355" s="91" t="s">
        <v>10</v>
      </c>
      <c r="B355" s="3"/>
      <c r="C355" s="160"/>
      <c r="D355" s="127"/>
      <c r="E355" s="127"/>
      <c r="F355" s="127"/>
      <c r="G355" s="128"/>
      <c r="H355" s="98"/>
      <c r="I355" s="99"/>
      <c r="J355" s="100"/>
    </row>
    <row r="356" spans="1:12" ht="12.75" hidden="1" customHeight="1">
      <c r="A356" s="49"/>
      <c r="B356" s="50" t="s">
        <v>13</v>
      </c>
      <c r="C356" s="97"/>
      <c r="D356" s="126"/>
      <c r="E356" s="127"/>
      <c r="F356" s="127"/>
      <c r="G356" s="128"/>
      <c r="H356" s="42"/>
      <c r="I356" s="47"/>
      <c r="J356" s="48"/>
      <c r="K356" s="68" t="str">
        <f>C356 &amp; D356 &amp; G356</f>
        <v/>
      </c>
    </row>
    <row r="357" spans="1:12" s="60" customFormat="1">
      <c r="A357" s="101"/>
      <c r="B357" s="53" t="s">
        <v>13</v>
      </c>
      <c r="C357" s="54"/>
      <c r="D357" s="119"/>
      <c r="E357" s="119"/>
      <c r="F357" s="119"/>
      <c r="G357" s="120"/>
      <c r="H357" s="55"/>
      <c r="I357" s="56"/>
      <c r="J357" s="57">
        <f>IF(IF(H357="",0,H357)=0,0,(IF(H357&gt;0,IF(I357&gt;H357,0,H357-I357),IF(I357&gt;H357,H357-I357,0))))</f>
        <v>0</v>
      </c>
      <c r="K357" s="102" t="str">
        <f>C357 &amp; D357 &amp; G357</f>
        <v/>
      </c>
      <c r="L357" s="59" t="str">
        <f>C357 &amp; D357 &amp; G357</f>
        <v/>
      </c>
    </row>
    <row r="358" spans="1:12" ht="12.75" hidden="1" customHeight="1">
      <c r="A358" s="1"/>
      <c r="B358" s="50"/>
      <c r="C358" s="96"/>
      <c r="D358" s="96"/>
      <c r="E358" s="96"/>
      <c r="F358" s="96"/>
      <c r="G358" s="96"/>
      <c r="H358" s="104"/>
      <c r="I358" s="105"/>
      <c r="J358" s="106"/>
      <c r="K358" s="85"/>
    </row>
    <row r="359" spans="1:12" ht="12.75" customHeight="1">
      <c r="A359" s="1" t="s">
        <v>16</v>
      </c>
      <c r="B359" s="3" t="s">
        <v>9</v>
      </c>
      <c r="C359" s="160" t="s">
        <v>48</v>
      </c>
      <c r="D359" s="127"/>
      <c r="E359" s="127"/>
      <c r="F359" s="127"/>
      <c r="G359" s="128"/>
      <c r="H359" s="42">
        <v>7490210.96</v>
      </c>
      <c r="I359" s="42">
        <v>-2401437.54</v>
      </c>
      <c r="J359" s="107">
        <f>IF(IF(H359="",0,H359)=0,0,(IF(H359&gt;0,IF(I359&gt;H359,0,H359-I359),IF(I359&gt;H359,H359-I359,0))))</f>
        <v>9891648.5</v>
      </c>
    </row>
    <row r="360" spans="1:12" ht="22.5">
      <c r="A360" s="1" t="s">
        <v>49</v>
      </c>
      <c r="B360" s="3" t="s">
        <v>9</v>
      </c>
      <c r="C360" s="160" t="s">
        <v>50</v>
      </c>
      <c r="D360" s="127"/>
      <c r="E360" s="127"/>
      <c r="F360" s="127"/>
      <c r="G360" s="128"/>
      <c r="H360" s="42">
        <v>0</v>
      </c>
      <c r="I360" s="42">
        <v>0</v>
      </c>
      <c r="J360" s="107">
        <f>IF(IF(H360="",0,H360)=0,0,(IF(H360&gt;0,IF(I360&gt;H360,0,H360-I360),IF(I360&gt;H360,H360-I360,0))))</f>
        <v>0</v>
      </c>
    </row>
    <row r="361" spans="1:12" ht="35.25" customHeight="1">
      <c r="A361" s="1" t="s">
        <v>52</v>
      </c>
      <c r="B361" s="3" t="s">
        <v>9</v>
      </c>
      <c r="C361" s="160" t="s">
        <v>51</v>
      </c>
      <c r="D361" s="127"/>
      <c r="E361" s="127"/>
      <c r="F361" s="127"/>
      <c r="G361" s="128"/>
      <c r="H361" s="42">
        <v>0</v>
      </c>
      <c r="I361" s="42">
        <v>0</v>
      </c>
      <c r="J361" s="107">
        <f>IF(IF(H361="",0,H361)=0,0,(IF(H361&gt;0,IF(I361&gt;H361,0,H361-I361),IF(I361&gt;H361,H361-I361,0))))</f>
        <v>0</v>
      </c>
    </row>
    <row r="362" spans="1:12">
      <c r="A362" s="1" t="s">
        <v>79</v>
      </c>
      <c r="B362" s="3" t="s">
        <v>14</v>
      </c>
      <c r="C362" s="97" t="s">
        <v>67</v>
      </c>
      <c r="D362" s="126" t="s">
        <v>78</v>
      </c>
      <c r="E362" s="127"/>
      <c r="F362" s="127"/>
      <c r="G362" s="128"/>
      <c r="H362" s="42">
        <v>-61986480.689999998</v>
      </c>
      <c r="I362" s="42">
        <v>-45529988.840000004</v>
      </c>
      <c r="J362" s="108" t="s">
        <v>53</v>
      </c>
      <c r="K362" s="7" t="str">
        <f t="shared" ref="K362:K369" si="6">C362 &amp; D362 &amp; G362</f>
        <v>00001050000000000500</v>
      </c>
      <c r="L362" s="7" t="s">
        <v>80</v>
      </c>
    </row>
    <row r="363" spans="1:12">
      <c r="A363" s="1" t="s">
        <v>82</v>
      </c>
      <c r="B363" s="3" t="s">
        <v>14</v>
      </c>
      <c r="C363" s="97" t="s">
        <v>67</v>
      </c>
      <c r="D363" s="126" t="s">
        <v>81</v>
      </c>
      <c r="E363" s="127"/>
      <c r="F363" s="127"/>
      <c r="G363" s="128"/>
      <c r="H363" s="42">
        <v>-61986480.689999998</v>
      </c>
      <c r="I363" s="42">
        <v>-45529988.840000004</v>
      </c>
      <c r="J363" s="108" t="s">
        <v>53</v>
      </c>
      <c r="K363" s="7" t="str">
        <f t="shared" si="6"/>
        <v>00001050200000000500</v>
      </c>
      <c r="L363" s="7" t="s">
        <v>83</v>
      </c>
    </row>
    <row r="364" spans="1:12" ht="22.5">
      <c r="A364" s="1" t="s">
        <v>85</v>
      </c>
      <c r="B364" s="3" t="s">
        <v>14</v>
      </c>
      <c r="C364" s="97" t="s">
        <v>67</v>
      </c>
      <c r="D364" s="126" t="s">
        <v>84</v>
      </c>
      <c r="E364" s="127"/>
      <c r="F364" s="127"/>
      <c r="G364" s="128"/>
      <c r="H364" s="42">
        <v>-61986480.689999998</v>
      </c>
      <c r="I364" s="42">
        <v>-45529988.840000004</v>
      </c>
      <c r="J364" s="108" t="s">
        <v>53</v>
      </c>
      <c r="K364" s="7" t="str">
        <f t="shared" si="6"/>
        <v>00001050201000000510</v>
      </c>
      <c r="L364" s="7" t="s">
        <v>86</v>
      </c>
    </row>
    <row r="365" spans="1:12" ht="22.5">
      <c r="A365" s="1" t="s">
        <v>88</v>
      </c>
      <c r="B365" s="3" t="s">
        <v>14</v>
      </c>
      <c r="C365" s="109" t="s">
        <v>67</v>
      </c>
      <c r="D365" s="129" t="s">
        <v>87</v>
      </c>
      <c r="E365" s="129"/>
      <c r="F365" s="129"/>
      <c r="G365" s="130"/>
      <c r="H365" s="110">
        <v>-61986480.689999998</v>
      </c>
      <c r="I365" s="110">
        <v>-45529988.840000004</v>
      </c>
      <c r="J365" s="111" t="s">
        <v>17</v>
      </c>
      <c r="K365" s="7" t="str">
        <f t="shared" si="6"/>
        <v>00001050201130000510</v>
      </c>
      <c r="L365" s="16" t="str">
        <f>C365 &amp; D365 &amp; G365</f>
        <v>00001050201130000510</v>
      </c>
    </row>
    <row r="366" spans="1:12">
      <c r="A366" s="1" t="s">
        <v>66</v>
      </c>
      <c r="B366" s="3" t="s">
        <v>15</v>
      </c>
      <c r="C366" s="97" t="s">
        <v>67</v>
      </c>
      <c r="D366" s="126" t="s">
        <v>68</v>
      </c>
      <c r="E366" s="127"/>
      <c r="F366" s="127"/>
      <c r="G366" s="128"/>
      <c r="H366" s="42">
        <v>69476691.650000006</v>
      </c>
      <c r="I366" s="42">
        <v>43128551.299999997</v>
      </c>
      <c r="J366" s="108" t="s">
        <v>53</v>
      </c>
      <c r="K366" s="7" t="str">
        <f t="shared" si="6"/>
        <v>00001050000000000600</v>
      </c>
      <c r="L366" s="7" t="s">
        <v>69</v>
      </c>
    </row>
    <row r="367" spans="1:12">
      <c r="A367" s="1" t="s">
        <v>70</v>
      </c>
      <c r="B367" s="3" t="s">
        <v>15</v>
      </c>
      <c r="C367" s="97" t="s">
        <v>67</v>
      </c>
      <c r="D367" s="126" t="s">
        <v>71</v>
      </c>
      <c r="E367" s="127"/>
      <c r="F367" s="127"/>
      <c r="G367" s="128"/>
      <c r="H367" s="42">
        <v>69476691.650000006</v>
      </c>
      <c r="I367" s="42">
        <v>43128551.299999997</v>
      </c>
      <c r="J367" s="108" t="s">
        <v>53</v>
      </c>
      <c r="K367" s="7" t="str">
        <f t="shared" si="6"/>
        <v>00001050200000000600</v>
      </c>
      <c r="L367" s="7" t="s">
        <v>72</v>
      </c>
    </row>
    <row r="368" spans="1:12" ht="22.5">
      <c r="A368" s="1" t="s">
        <v>73</v>
      </c>
      <c r="B368" s="3" t="s">
        <v>15</v>
      </c>
      <c r="C368" s="97" t="s">
        <v>67</v>
      </c>
      <c r="D368" s="126" t="s">
        <v>74</v>
      </c>
      <c r="E368" s="127"/>
      <c r="F368" s="127"/>
      <c r="G368" s="128"/>
      <c r="H368" s="42">
        <v>69476691.650000006</v>
      </c>
      <c r="I368" s="42">
        <v>43128551.299999997</v>
      </c>
      <c r="J368" s="108" t="s">
        <v>53</v>
      </c>
      <c r="K368" s="7" t="str">
        <f t="shared" si="6"/>
        <v>00001050201000000610</v>
      </c>
      <c r="L368" s="7" t="s">
        <v>75</v>
      </c>
    </row>
    <row r="369" spans="1:12" ht="22.5">
      <c r="A369" s="2" t="s">
        <v>76</v>
      </c>
      <c r="B369" s="3" t="s">
        <v>15</v>
      </c>
      <c r="C369" s="109" t="s">
        <v>67</v>
      </c>
      <c r="D369" s="129" t="s">
        <v>77</v>
      </c>
      <c r="E369" s="129"/>
      <c r="F369" s="129"/>
      <c r="G369" s="130"/>
      <c r="H369" s="112">
        <v>69476691.650000006</v>
      </c>
      <c r="I369" s="112">
        <v>43128551.299999997</v>
      </c>
      <c r="J369" s="113" t="s">
        <v>17</v>
      </c>
      <c r="K369" s="16" t="str">
        <f t="shared" si="6"/>
        <v>00001050201130000610</v>
      </c>
      <c r="L369" s="16" t="str">
        <f>C369 &amp; D369 &amp; G369</f>
        <v>00001050201130000610</v>
      </c>
    </row>
    <row r="370" spans="1:12">
      <c r="A370" s="4"/>
      <c r="B370" s="5"/>
      <c r="C370" s="6"/>
      <c r="D370" s="6"/>
      <c r="E370" s="6"/>
      <c r="F370" s="6"/>
      <c r="G370" s="6"/>
      <c r="H370" s="6"/>
      <c r="I370" s="6"/>
      <c r="J370" s="6"/>
      <c r="K370" s="6"/>
    </row>
    <row r="371" spans="1:12">
      <c r="A371" s="4"/>
      <c r="B371" s="5"/>
      <c r="C371" s="6"/>
      <c r="D371" s="6"/>
      <c r="E371" s="6"/>
      <c r="F371" s="6"/>
      <c r="G371" s="6"/>
      <c r="H371" s="6"/>
      <c r="I371" s="6"/>
      <c r="J371" s="6"/>
    </row>
    <row r="372" spans="1:12">
      <c r="A372" s="4"/>
      <c r="B372" s="5"/>
      <c r="C372" s="6"/>
      <c r="D372" s="6"/>
      <c r="E372" s="6"/>
      <c r="F372" s="6"/>
      <c r="G372" s="6"/>
      <c r="H372" s="6"/>
      <c r="I372" s="6"/>
      <c r="J372" s="6"/>
    </row>
    <row r="373" spans="1:12" ht="21.75" customHeight="1">
      <c r="A373" s="8" t="s">
        <v>628</v>
      </c>
      <c r="B373" s="159" t="s">
        <v>629</v>
      </c>
      <c r="C373" s="159"/>
      <c r="D373" s="159"/>
      <c r="E373" s="5"/>
      <c r="F373" s="5"/>
      <c r="G373" s="6"/>
      <c r="H373" s="9" t="s">
        <v>630</v>
      </c>
      <c r="I373" s="10"/>
      <c r="J373" s="10" t="s">
        <v>631</v>
      </c>
    </row>
    <row r="374" spans="1:12">
      <c r="A374" s="11" t="s">
        <v>632</v>
      </c>
      <c r="B374" s="117" t="s">
        <v>45</v>
      </c>
      <c r="C374" s="117"/>
      <c r="D374" s="117"/>
      <c r="E374" s="5"/>
      <c r="F374" s="5"/>
      <c r="G374" s="6"/>
      <c r="H374" s="6"/>
      <c r="I374" s="12" t="s">
        <v>46</v>
      </c>
      <c r="J374" s="5" t="s">
        <v>45</v>
      </c>
    </row>
    <row r="375" spans="1:12">
      <c r="A375" s="11"/>
      <c r="B375" s="5"/>
      <c r="C375" s="6"/>
      <c r="D375" s="6"/>
      <c r="E375" s="6"/>
      <c r="F375" s="6"/>
      <c r="G375" s="6"/>
      <c r="H375" s="6"/>
      <c r="I375" s="6"/>
      <c r="J375" s="6"/>
    </row>
    <row r="376" spans="1:12" s="14" customFormat="1" ht="21.75" customHeight="1">
      <c r="A376" s="8"/>
      <c r="B376" s="161"/>
      <c r="C376" s="161"/>
      <c r="D376" s="161"/>
      <c r="E376" s="13"/>
      <c r="F376" s="13"/>
      <c r="G376" s="6"/>
      <c r="H376" s="6"/>
      <c r="I376" s="6"/>
      <c r="J376" s="6"/>
    </row>
    <row r="377" spans="1:12" s="14" customFormat="1">
      <c r="A377" s="8"/>
      <c r="B377" s="117"/>
      <c r="C377" s="117"/>
      <c r="D377" s="117"/>
      <c r="E377" s="5"/>
      <c r="F377" s="5"/>
      <c r="G377" s="6"/>
      <c r="H377" s="6"/>
      <c r="I377" s="6"/>
      <c r="J377" s="6"/>
    </row>
    <row r="378" spans="1:12" s="14" customFormat="1">
      <c r="A378" s="8"/>
      <c r="B378" s="5"/>
      <c r="C378" s="6"/>
      <c r="D378" s="6"/>
      <c r="E378" s="6"/>
      <c r="F378" s="6"/>
      <c r="G378" s="6"/>
      <c r="H378" s="6"/>
      <c r="I378" s="6"/>
      <c r="J378" s="6"/>
    </row>
    <row r="379" spans="1:12">
      <c r="A379" s="11" t="s">
        <v>633</v>
      </c>
      <c r="B379" s="5"/>
      <c r="C379" s="6"/>
      <c r="D379" s="6"/>
      <c r="E379" s="6"/>
      <c r="F379" s="6"/>
      <c r="G379" s="6"/>
      <c r="H379" s="6"/>
      <c r="I379" s="6"/>
      <c r="J379" s="6"/>
    </row>
  </sheetData>
  <mergeCells count="369">
    <mergeCell ref="J74:J76"/>
    <mergeCell ref="I74:I76"/>
    <mergeCell ref="I343:I345"/>
    <mergeCell ref="C339:G339"/>
    <mergeCell ref="H343:H345"/>
    <mergeCell ref="C343:G345"/>
    <mergeCell ref="E84:F84"/>
    <mergeCell ref="E85:F85"/>
    <mergeCell ref="E86:F86"/>
    <mergeCell ref="E87:F87"/>
    <mergeCell ref="D368:G368"/>
    <mergeCell ref="D369:G369"/>
    <mergeCell ref="C346:G346"/>
    <mergeCell ref="C347:G347"/>
    <mergeCell ref="D357:G357"/>
    <mergeCell ref="B376:D376"/>
    <mergeCell ref="C350:G350"/>
    <mergeCell ref="C354:G354"/>
    <mergeCell ref="C355:G355"/>
    <mergeCell ref="C359:G359"/>
    <mergeCell ref="C361:G361"/>
    <mergeCell ref="D351:G351"/>
    <mergeCell ref="C14:G14"/>
    <mergeCell ref="A9:J9"/>
    <mergeCell ref="J11:J13"/>
    <mergeCell ref="H11:H13"/>
    <mergeCell ref="C348:G348"/>
    <mergeCell ref="B373:D373"/>
    <mergeCell ref="C360:G360"/>
    <mergeCell ref="A343:A345"/>
    <mergeCell ref="B343:B345"/>
    <mergeCell ref="D367:G367"/>
    <mergeCell ref="B11:B13"/>
    <mergeCell ref="I11:I13"/>
    <mergeCell ref="A11:A13"/>
    <mergeCell ref="C11:G13"/>
    <mergeCell ref="J343:J345"/>
    <mergeCell ref="A1:I1"/>
    <mergeCell ref="B5:H5"/>
    <mergeCell ref="B6:H6"/>
    <mergeCell ref="B3:D3"/>
    <mergeCell ref="G3:H3"/>
    <mergeCell ref="A341:J341"/>
    <mergeCell ref="C79:G79"/>
    <mergeCell ref="H74:H76"/>
    <mergeCell ref="B74:B76"/>
    <mergeCell ref="A72:J72"/>
    <mergeCell ref="E80:F80"/>
    <mergeCell ref="E81:F81"/>
    <mergeCell ref="A74:A76"/>
    <mergeCell ref="C78:G78"/>
    <mergeCell ref="C74:G76"/>
    <mergeCell ref="E88:F88"/>
    <mergeCell ref="E90:F90"/>
    <mergeCell ref="E91:F91"/>
    <mergeCell ref="E92:F92"/>
    <mergeCell ref="C15:G15"/>
    <mergeCell ref="C16:G16"/>
    <mergeCell ref="C77:G77"/>
    <mergeCell ref="E89:F89"/>
    <mergeCell ref="E82:F82"/>
    <mergeCell ref="E83:F83"/>
    <mergeCell ref="E93:F93"/>
    <mergeCell ref="E94:F94"/>
    <mergeCell ref="C349:G349"/>
    <mergeCell ref="D366:G366"/>
    <mergeCell ref="D364:G364"/>
    <mergeCell ref="D365:G365"/>
    <mergeCell ref="D352:G352"/>
    <mergeCell ref="D362:G362"/>
    <mergeCell ref="D363:G363"/>
    <mergeCell ref="D356:G356"/>
    <mergeCell ref="E104:F10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14:F11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24:F12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34:F13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44:F14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54:F15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64:F16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74:F17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84:F18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94:F19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204:F20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14:F21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24:F22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34:F23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44:F24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54:F25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64:F26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74:F27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84:F28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94:F29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304:F30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14:F31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7:F317"/>
    <mergeCell ref="E318:F318"/>
    <mergeCell ref="E328:F328"/>
    <mergeCell ref="E329:F329"/>
    <mergeCell ref="E320:F320"/>
    <mergeCell ref="E321:F321"/>
    <mergeCell ref="E322:F322"/>
    <mergeCell ref="E323:F323"/>
    <mergeCell ref="E324:F324"/>
    <mergeCell ref="E335:F335"/>
    <mergeCell ref="E336:F336"/>
    <mergeCell ref="D17:G17"/>
    <mergeCell ref="D18:G18"/>
    <mergeCell ref="D19:G19"/>
    <mergeCell ref="D20:G20"/>
    <mergeCell ref="D21:G21"/>
    <mergeCell ref="D22:G22"/>
    <mergeCell ref="D23:G23"/>
    <mergeCell ref="E315:F315"/>
    <mergeCell ref="E327:F327"/>
    <mergeCell ref="D36:G36"/>
    <mergeCell ref="D37:G37"/>
    <mergeCell ref="D38:G38"/>
    <mergeCell ref="D24:G24"/>
    <mergeCell ref="D25:G25"/>
    <mergeCell ref="D26:G26"/>
    <mergeCell ref="D27:G27"/>
    <mergeCell ref="E319:F319"/>
    <mergeCell ref="E316:F316"/>
    <mergeCell ref="E331:F331"/>
    <mergeCell ref="E332:F332"/>
    <mergeCell ref="E333:F333"/>
    <mergeCell ref="E334:F334"/>
    <mergeCell ref="D28:G28"/>
    <mergeCell ref="D29:G29"/>
    <mergeCell ref="D30:G30"/>
    <mergeCell ref="E330:F330"/>
    <mergeCell ref="E325:F325"/>
    <mergeCell ref="E326:F326"/>
    <mergeCell ref="D49:G49"/>
    <mergeCell ref="D39:G39"/>
    <mergeCell ref="D40:G40"/>
    <mergeCell ref="D31:G31"/>
    <mergeCell ref="D32:G32"/>
    <mergeCell ref="D33:G33"/>
    <mergeCell ref="D34:G34"/>
    <mergeCell ref="D35:G35"/>
    <mergeCell ref="D59:G59"/>
    <mergeCell ref="D50:G50"/>
    <mergeCell ref="D41:G41"/>
    <mergeCell ref="D42:G42"/>
    <mergeCell ref="D43:G43"/>
    <mergeCell ref="D44:G44"/>
    <mergeCell ref="D45:G45"/>
    <mergeCell ref="D46:G46"/>
    <mergeCell ref="D47:G47"/>
    <mergeCell ref="D48:G48"/>
    <mergeCell ref="D69:G69"/>
    <mergeCell ref="D60:G60"/>
    <mergeCell ref="D51:G51"/>
    <mergeCell ref="D52:G52"/>
    <mergeCell ref="D53:G53"/>
    <mergeCell ref="D54:G54"/>
    <mergeCell ref="D55:G55"/>
    <mergeCell ref="D56:G56"/>
    <mergeCell ref="D57:G57"/>
    <mergeCell ref="D58:G58"/>
    <mergeCell ref="D65:G65"/>
    <mergeCell ref="B374:D374"/>
    <mergeCell ref="B377:D377"/>
    <mergeCell ref="D61:G61"/>
    <mergeCell ref="D62:G62"/>
    <mergeCell ref="D63:G63"/>
    <mergeCell ref="D64:G64"/>
    <mergeCell ref="D66:G66"/>
    <mergeCell ref="D67:G67"/>
    <mergeCell ref="D68:G68"/>
  </mergeCells>
  <phoneticPr fontId="0" type="noConversion"/>
  <pageMargins left="0.39370078740157483" right="0.39370078740157483" top="0.98425196850393704" bottom="0.39370078740157483" header="0" footer="0"/>
  <pageSetup paperSize="9" scale="66" orientation="portrait" r:id="rId1"/>
  <headerFooter alignWithMargins="0"/>
  <rowBreaks count="2" manualBreakCount="2">
    <brk id="70" max="16383" man="1"/>
    <brk id="3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pin</cp:lastModifiedBy>
  <cp:lastPrinted>2018-10-01T11:51:23Z</cp:lastPrinted>
  <dcterms:created xsi:type="dcterms:W3CDTF">2009-02-13T09:10:05Z</dcterms:created>
  <dcterms:modified xsi:type="dcterms:W3CDTF">2018-10-01T11:51:43Z</dcterms:modified>
</cp:coreProperties>
</file>