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11595" tabRatio="530"/>
  </bookViews>
  <sheets>
    <sheet name="ТРАФАРЕТ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24519" fullPrecision="0"/>
</workbook>
</file>

<file path=xl/calcChain.xml><?xml version="1.0" encoding="utf-8"?>
<calcChain xmlns="http://schemas.openxmlformats.org/spreadsheetml/2006/main">
  <c r="R154" i="1"/>
  <c r="G154"/>
  <c r="E154" s="1"/>
  <c r="R153"/>
  <c r="G153"/>
  <c r="E153"/>
  <c r="R152"/>
  <c r="G152"/>
  <c r="E152"/>
  <c r="R151"/>
  <c r="G151"/>
  <c r="E151"/>
  <c r="R150"/>
  <c r="G150"/>
  <c r="E150" s="1"/>
  <c r="R149"/>
  <c r="G149"/>
  <c r="E149"/>
  <c r="R148"/>
  <c r="G148"/>
  <c r="E148"/>
  <c r="R147"/>
  <c r="G147"/>
  <c r="E147"/>
  <c r="R146"/>
  <c r="G146"/>
  <c r="E146" s="1"/>
  <c r="R145"/>
  <c r="G145"/>
  <c r="E145"/>
  <c r="R144"/>
  <c r="G144"/>
  <c r="E144"/>
  <c r="R143"/>
  <c r="G143"/>
  <c r="E143"/>
  <c r="R142"/>
  <c r="G142"/>
  <c r="E142" s="1"/>
  <c r="R141"/>
  <c r="G141"/>
  <c r="E141"/>
  <c r="R140"/>
  <c r="G140"/>
  <c r="E140"/>
  <c r="R139"/>
  <c r="G139"/>
  <c r="E139"/>
  <c r="R138"/>
  <c r="G138"/>
  <c r="E138" s="1"/>
  <c r="R137"/>
  <c r="G137"/>
  <c r="E137"/>
  <c r="R136"/>
  <c r="G136"/>
  <c r="E136"/>
  <c r="R135"/>
  <c r="G135"/>
  <c r="E135"/>
  <c r="R134"/>
  <c r="G134"/>
  <c r="E134" s="1"/>
  <c r="R133"/>
  <c r="G133"/>
  <c r="E133"/>
  <c r="R132"/>
  <c r="G132"/>
  <c r="E132"/>
  <c r="R131"/>
  <c r="G131"/>
  <c r="E131"/>
  <c r="R130"/>
  <c r="G130"/>
  <c r="E130" s="1"/>
  <c r="R129"/>
  <c r="G129"/>
  <c r="E129"/>
  <c r="R128"/>
  <c r="G128"/>
  <c r="E128"/>
  <c r="R127"/>
  <c r="G127"/>
  <c r="E127"/>
  <c r="R126"/>
  <c r="G126"/>
  <c r="E126" s="1"/>
  <c r="R125"/>
  <c r="G125"/>
  <c r="E125"/>
  <c r="R124"/>
  <c r="G124"/>
  <c r="E124"/>
  <c r="R123"/>
  <c r="G123"/>
  <c r="E123"/>
  <c r="R122"/>
  <c r="G122"/>
  <c r="E122" s="1"/>
  <c r="R121"/>
  <c r="G121"/>
  <c r="E121"/>
  <c r="R120"/>
  <c r="G120"/>
  <c r="E120"/>
  <c r="R119"/>
  <c r="G119"/>
  <c r="E119"/>
  <c r="R118"/>
  <c r="G118"/>
  <c r="E118" s="1"/>
  <c r="R117"/>
  <c r="G117"/>
  <c r="E117"/>
  <c r="R116"/>
  <c r="G116"/>
  <c r="E116"/>
  <c r="R115"/>
  <c r="G115"/>
  <c r="E115"/>
  <c r="R114"/>
  <c r="G114"/>
  <c r="E114" s="1"/>
  <c r="R113"/>
  <c r="G113"/>
  <c r="E113"/>
  <c r="R112"/>
  <c r="G112"/>
  <c r="E112"/>
  <c r="R111"/>
  <c r="G111"/>
  <c r="E111"/>
  <c r="R110"/>
  <c r="G110"/>
  <c r="E110" s="1"/>
  <c r="R109"/>
  <c r="G109"/>
  <c r="E109"/>
  <c r="R108"/>
  <c r="G108"/>
  <c r="E108"/>
  <c r="R107"/>
  <c r="G107"/>
  <c r="E107"/>
  <c r="R106"/>
  <c r="G106"/>
  <c r="E106" s="1"/>
  <c r="R105"/>
  <c r="G105"/>
  <c r="E105"/>
  <c r="R104"/>
  <c r="G104"/>
  <c r="E104"/>
  <c r="R103"/>
  <c r="G103"/>
  <c r="E103"/>
  <c r="R102"/>
  <c r="G102"/>
  <c r="E102" s="1"/>
  <c r="R101"/>
  <c r="G101"/>
  <c r="E101"/>
  <c r="R100"/>
  <c r="G100"/>
  <c r="E100"/>
  <c r="R99"/>
  <c r="G99"/>
  <c r="E99"/>
  <c r="R98"/>
  <c r="G98"/>
  <c r="E98" s="1"/>
  <c r="R97"/>
  <c r="G97"/>
  <c r="E97"/>
  <c r="R96"/>
  <c r="G96"/>
  <c r="E96"/>
  <c r="R95"/>
  <c r="G95"/>
  <c r="E95"/>
  <c r="R94"/>
  <c r="G94"/>
  <c r="E94" s="1"/>
  <c r="R93"/>
  <c r="G93"/>
  <c r="E93"/>
  <c r="R92"/>
  <c r="G92"/>
  <c r="E92"/>
  <c r="R91"/>
  <c r="G91"/>
  <c r="E91"/>
  <c r="R90"/>
  <c r="G90"/>
  <c r="E90" s="1"/>
  <c r="R89"/>
  <c r="G89"/>
  <c r="E89"/>
  <c r="R88"/>
  <c r="G88"/>
  <c r="E88"/>
  <c r="R87"/>
  <c r="G87"/>
  <c r="E87"/>
  <c r="R86"/>
  <c r="G86"/>
  <c r="E86" s="1"/>
  <c r="R85"/>
  <c r="G85"/>
  <c r="E85"/>
  <c r="R84"/>
  <c r="G84"/>
  <c r="E84"/>
  <c r="R83"/>
  <c r="G83"/>
  <c r="E83"/>
  <c r="R82"/>
  <c r="G82"/>
  <c r="E82" s="1"/>
  <c r="R81"/>
  <c r="G81"/>
  <c r="E81"/>
  <c r="R80"/>
  <c r="G80"/>
  <c r="E80"/>
  <c r="R79"/>
  <c r="G79"/>
  <c r="E79"/>
  <c r="R78"/>
  <c r="G78"/>
  <c r="E78" s="1"/>
  <c r="R77"/>
  <c r="G77"/>
  <c r="E77"/>
  <c r="R76"/>
  <c r="G76"/>
  <c r="E76"/>
  <c r="R75"/>
  <c r="G75"/>
  <c r="E75"/>
  <c r="R74"/>
  <c r="G74"/>
  <c r="E74" s="1"/>
  <c r="R73"/>
  <c r="G73"/>
  <c r="E73"/>
  <c r="R72"/>
  <c r="G72"/>
  <c r="E72"/>
  <c r="R71"/>
  <c r="G71"/>
  <c r="E71"/>
  <c r="R70"/>
  <c r="G70"/>
  <c r="E70" s="1"/>
  <c r="R69"/>
  <c r="G69"/>
  <c r="E69"/>
  <c r="R68"/>
  <c r="G68"/>
  <c r="E68"/>
  <c r="R67"/>
  <c r="G67"/>
  <c r="E67"/>
  <c r="R66"/>
  <c r="G66"/>
  <c r="E66" s="1"/>
  <c r="R65"/>
  <c r="G65"/>
  <c r="E65"/>
  <c r="R64"/>
  <c r="G64"/>
  <c r="E64"/>
  <c r="R63"/>
  <c r="G63"/>
  <c r="E63"/>
  <c r="R62"/>
  <c r="G62"/>
  <c r="E62" s="1"/>
  <c r="R61"/>
  <c r="G61"/>
  <c r="E61"/>
  <c r="R60"/>
  <c r="G60"/>
  <c r="E60"/>
  <c r="R59"/>
  <c r="G59"/>
  <c r="E59"/>
  <c r="R58"/>
  <c r="G58"/>
  <c r="E58" s="1"/>
  <c r="R57"/>
  <c r="G57"/>
  <c r="E57"/>
  <c r="R56"/>
  <c r="G56"/>
  <c r="E56"/>
  <c r="R55"/>
  <c r="G55"/>
  <c r="E55"/>
  <c r="R54"/>
  <c r="G54"/>
  <c r="E54" s="1"/>
  <c r="R53"/>
  <c r="G53"/>
  <c r="E53"/>
  <c r="R52"/>
  <c r="G52"/>
  <c r="E52"/>
  <c r="R51"/>
  <c r="G51"/>
  <c r="E51"/>
  <c r="R50"/>
  <c r="G50"/>
  <c r="E50" s="1"/>
  <c r="R49"/>
  <c r="G49"/>
  <c r="E49"/>
  <c r="R48"/>
  <c r="G48"/>
  <c r="E48"/>
  <c r="R47"/>
  <c r="G47"/>
  <c r="E47"/>
  <c r="R46"/>
  <c r="G46"/>
  <c r="E46" s="1"/>
  <c r="R45"/>
  <c r="G45"/>
  <c r="E45"/>
  <c r="R44"/>
  <c r="G44"/>
  <c r="E44"/>
  <c r="R43"/>
  <c r="G43"/>
  <c r="E43"/>
  <c r="R42"/>
  <c r="G42"/>
  <c r="E42" s="1"/>
  <c r="R41"/>
  <c r="G41"/>
  <c r="E41"/>
  <c r="R40"/>
  <c r="G40"/>
  <c r="E40"/>
  <c r="R39"/>
  <c r="G39"/>
  <c r="E39"/>
  <c r="R38"/>
  <c r="G38"/>
  <c r="E38" s="1"/>
  <c r="R37"/>
  <c r="G37"/>
  <c r="E37"/>
  <c r="R36"/>
  <c r="G36"/>
  <c r="E36"/>
  <c r="R35"/>
  <c r="G35"/>
  <c r="E35"/>
  <c r="R34"/>
  <c r="G34"/>
  <c r="E34" s="1"/>
  <c r="R33"/>
  <c r="G33"/>
  <c r="E33"/>
  <c r="R32"/>
  <c r="G32"/>
  <c r="E32"/>
  <c r="R31"/>
  <c r="G31"/>
  <c r="E31"/>
  <c r="R30"/>
  <c r="G30"/>
  <c r="E30" s="1"/>
  <c r="R29"/>
  <c r="G29"/>
  <c r="E29"/>
  <c r="R28"/>
  <c r="G28"/>
  <c r="E28"/>
  <c r="R27"/>
  <c r="G27"/>
  <c r="E27"/>
  <c r="R26"/>
  <c r="G26"/>
  <c r="E26" s="1"/>
  <c r="R25"/>
  <c r="G25"/>
  <c r="E25"/>
  <c r="R24"/>
  <c r="G24"/>
  <c r="E24"/>
  <c r="R23"/>
  <c r="G23"/>
  <c r="E23"/>
  <c r="R22"/>
  <c r="G22"/>
  <c r="E22" s="1"/>
  <c r="R21"/>
  <c r="G21"/>
  <c r="E21"/>
  <c r="R20"/>
  <c r="G20"/>
  <c r="E20"/>
  <c r="R19"/>
  <c r="G19"/>
  <c r="E19"/>
  <c r="R18"/>
  <c r="G18"/>
  <c r="E18" s="1"/>
  <c r="R17"/>
  <c r="G17"/>
  <c r="E17"/>
  <c r="R16"/>
  <c r="G16"/>
  <c r="E16"/>
  <c r="R15"/>
  <c r="G15"/>
  <c r="E15"/>
  <c r="R14"/>
  <c r="G14"/>
  <c r="E14" s="1"/>
  <c r="R13"/>
  <c r="G13"/>
  <c r="E13"/>
  <c r="R12"/>
  <c r="G12"/>
  <c r="E12"/>
  <c r="R11"/>
  <c r="G11"/>
  <c r="E11"/>
  <c r="R10"/>
  <c r="G10"/>
  <c r="E10" s="1"/>
  <c r="R9"/>
  <c r="G9"/>
  <c r="E9" s="1"/>
  <c r="R8"/>
  <c r="G8"/>
  <c r="E8"/>
  <c r="R7"/>
  <c r="G7"/>
  <c r="E7"/>
  <c r="R6"/>
  <c r="G6"/>
  <c r="E6" s="1"/>
  <c r="F5"/>
  <c r="H5"/>
  <c r="I5"/>
  <c r="J5"/>
  <c r="K5"/>
  <c r="L5"/>
  <c r="M5"/>
  <c r="G5" s="1"/>
  <c r="E5" s="1"/>
  <c r="N5"/>
  <c r="O5"/>
  <c r="P5"/>
  <c r="Q5"/>
  <c r="E156"/>
  <c r="G156"/>
  <c r="F157"/>
  <c r="H157"/>
  <c r="I157"/>
  <c r="J157"/>
  <c r="K157"/>
  <c r="L157"/>
  <c r="M157"/>
  <c r="N157"/>
  <c r="G157" s="1"/>
  <c r="E157" s="1"/>
  <c r="O157"/>
  <c r="P157"/>
  <c r="Q157"/>
  <c r="G158"/>
  <c r="E158" s="1"/>
  <c r="R158"/>
</calcChain>
</file>

<file path=xl/sharedStrings.xml><?xml version="1.0" encoding="utf-8"?>
<sst xmlns="http://schemas.openxmlformats.org/spreadsheetml/2006/main" count="636" uniqueCount="102">
  <si>
    <t>Код стро-ки</t>
  </si>
  <si>
    <t>Код по КОСГУ</t>
  </si>
  <si>
    <t>Консолидированный бюджет субъекта Росссисйкой Федерации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</si>
  <si>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</si>
  <si>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</si>
  <si>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</si>
  <si>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 xml:space="preserve">Бюджет территориального государственного внебюджетного фонда </t>
  </si>
  <si>
    <t>Наименование показателя</t>
  </si>
  <si>
    <t>*</t>
  </si>
  <si>
    <t xml:space="preserve">                                                                       </t>
  </si>
  <si>
    <t xml:space="preserve">  (подпись)  </t>
  </si>
  <si>
    <t xml:space="preserve">        (расшифровка подписи)</t>
  </si>
  <si>
    <t xml:space="preserve">Руководитель </t>
  </si>
  <si>
    <t xml:space="preserve">Гл. бухгалтер </t>
  </si>
  <si>
    <t>Суммы, подлежащие исключению в рамках консолидированного бюджета субъекта Российской Федерации
и бюджета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</si>
  <si>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</t>
  </si>
  <si>
    <t>Консолидированный бюджет субъекта Российской Федерации  и территориального государственного внебюджетного фонда</t>
  </si>
  <si>
    <t>"_______" _______________________ 20 ______ г.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</si>
  <si>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</si>
  <si>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</si>
  <si>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</si>
  <si>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</si>
  <si>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</si>
  <si>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4. АНАЛИТИЧЕСКАЯ ИНФОРМАЦИЯ ПО ВЫБЫТИЯМ</t>
  </si>
  <si>
    <t>Форма 0503323  с. 6</t>
  </si>
  <si>
    <t xml:space="preserve">Код по БК раздела, подраздела </t>
  </si>
  <si>
    <t>900</t>
  </si>
  <si>
    <t>Расходы — всего
в том числе:</t>
  </si>
  <si>
    <t>Возврат дебиторской задолженности
прошлых лет</t>
  </si>
  <si>
    <t>Операции с денежными обеспечениями
из них:</t>
  </si>
  <si>
    <t>980</t>
  </si>
  <si>
    <t>990</t>
  </si>
  <si>
    <t>x</t>
  </si>
  <si>
    <t>Заработная плата</t>
  </si>
  <si>
    <t>211</t>
  </si>
  <si>
    <t>0102</t>
  </si>
  <si>
    <t>0104</t>
  </si>
  <si>
    <t>0106</t>
  </si>
  <si>
    <t>0203</t>
  </si>
  <si>
    <t>0309</t>
  </si>
  <si>
    <t>0709</t>
  </si>
  <si>
    <t>0804</t>
  </si>
  <si>
    <t>1006</t>
  </si>
  <si>
    <t>Прочие выплаты</t>
  </si>
  <si>
    <t>212</t>
  </si>
  <si>
    <t>Начисления на выплаты по оплате труда</t>
  </si>
  <si>
    <t>213</t>
  </si>
  <si>
    <t>Услуги связи</t>
  </si>
  <si>
    <t>221</t>
  </si>
  <si>
    <t>0105</t>
  </si>
  <si>
    <t>0113</t>
  </si>
  <si>
    <t>0410</t>
  </si>
  <si>
    <t>1003</t>
  </si>
  <si>
    <t>Транспортные услуги</t>
  </si>
  <si>
    <t>222</t>
  </si>
  <si>
    <t>0503</t>
  </si>
  <si>
    <t>0801</t>
  </si>
  <si>
    <t>Коммунальные услуги</t>
  </si>
  <si>
    <t>223</t>
  </si>
  <si>
    <t>0501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</si>
  <si>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</si>
  <si>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</si>
  <si>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</si>
  <si>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</si>
  <si>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0103</t>
  </si>
  <si>
    <t>0310</t>
  </si>
  <si>
    <t>0409</t>
  </si>
  <si>
    <t>0502</t>
  </si>
  <si>
    <t>Прочие работы, услуги</t>
  </si>
  <si>
    <t>226</t>
  </si>
  <si>
    <t>0405</t>
  </si>
  <si>
    <t>0412</t>
  </si>
  <si>
    <t>0702</t>
  </si>
  <si>
    <t>0707</t>
  </si>
  <si>
    <t>1004</t>
  </si>
  <si>
    <t>1101</t>
  </si>
  <si>
    <t>1202</t>
  </si>
  <si>
    <t>1204</t>
  </si>
  <si>
    <t>Обслуживание внутреннего долга</t>
  </si>
  <si>
    <t>231</t>
  </si>
  <si>
    <t>1301</t>
  </si>
  <si>
    <t>Безвозмездные перечисления государственным и муниципальным организациям</t>
  </si>
  <si>
    <t>241</t>
  </si>
  <si>
    <t>0701</t>
  </si>
  <si>
    <t>Безвозмездные перечисления организациям, за исключением государственных и муниципальных организаций</t>
  </si>
  <si>
    <t>242</t>
  </si>
  <si>
    <t>Перечисления другим бюджетам бюджетной системы Российской Федерации</t>
  </si>
  <si>
    <t>251</t>
  </si>
  <si>
    <t>1401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</si>
  <si>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</si>
  <si>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</si>
  <si>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</si>
  <si>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263</t>
  </si>
  <si>
    <t>1001</t>
  </si>
  <si>
    <t>Прочие расходы</t>
  </si>
  <si>
    <t>290</t>
  </si>
  <si>
    <t>Увеличение стоимости основных средств</t>
  </si>
  <si>
    <t>310</t>
  </si>
  <si>
    <t>0314</t>
  </si>
  <si>
    <t>Увеличение стоимости материальных запасов</t>
  </si>
  <si>
    <t>340</t>
  </si>
  <si>
    <t>0107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</si>
</sst>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8"/>
      <color indexed="9"/>
      <name val="Arial Cyr"/>
      <charset val="204"/>
    </font>
    <font>
      <b/>
      <sz val="10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rgb="FFC0C0C0"/>
      </patternFill>
    </fill>
    <fill>
      <patternFill patternType="lightGray"/>
    </fill>
    <fill>
      <patternFill patternType="lightGray">
        <bgColor indexed="42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2" fillId="23" borderId="8" applyNumberFormat="0" applyFont="0" applyAlignment="0" applyProtection="0"/>
    <xf numFmtId="0" fontId="22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7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49" fontId="3" fillId="0" borderId="0" xfId="0" applyNumberFormat="1" applyFont="1" applyProtection="1"/>
    <xf numFmtId="0" fontId="2" fillId="0" borderId="0" xfId="0" applyFont="1" applyAlignment="1" applyProtection="1">
      <alignment horizontal="centerContinuous"/>
    </xf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/>
    <xf numFmtId="0" fontId="23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centerContinuous"/>
    </xf>
    <xf numFmtId="0" fontId="21" fillId="0" borderId="1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wrapText="1"/>
    </xf>
    <xf numFmtId="0" fontId="21" fillId="0" borderId="0" xfId="0" applyFont="1" applyProtection="1"/>
    <xf numFmtId="0" fontId="21" fillId="0" borderId="11" xfId="0" applyFont="1" applyBorder="1" applyAlignment="1" applyProtection="1">
      <alignment horizontal="center" vertical="center"/>
    </xf>
    <xf numFmtId="49" fontId="21" fillId="0" borderId="10" xfId="0" applyNumberFormat="1" applyFont="1" applyBorder="1" applyAlignment="1" applyProtection="1">
      <alignment horizontal="center"/>
    </xf>
    <xf numFmtId="49" fontId="21" fillId="0" borderId="0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horizontal="left"/>
    </xf>
    <xf numFmtId="49" fontId="0" fillId="0" borderId="0" xfId="0" applyNumberFormat="1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/>
    </xf>
    <xf numFmtId="49" fontId="21" fillId="0" borderId="0" xfId="0" applyNumberFormat="1" applyFont="1" applyProtection="1"/>
    <xf numFmtId="0" fontId="0" fillId="0" borderId="0" xfId="0" applyFont="1" applyAlignment="1" applyProtection="1">
      <alignment horizontal="centerContinuous"/>
    </xf>
    <xf numFmtId="0" fontId="21" fillId="0" borderId="12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 wrapText="1"/>
    </xf>
    <xf numFmtId="49" fontId="21" fillId="0" borderId="13" xfId="0" applyNumberFormat="1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 applyProtection="1"/>
    <xf numFmtId="0" fontId="21" fillId="0" borderId="14" xfId="0" applyFont="1" applyBorder="1" applyProtection="1"/>
    <xf numFmtId="0" fontId="21" fillId="0" borderId="0" xfId="0" applyFont="1" applyBorder="1" applyProtection="1"/>
    <xf numFmtId="0" fontId="21" fillId="0" borderId="0" xfId="0" applyFont="1" applyBorder="1" applyAlignment="1" applyProtection="1"/>
    <xf numFmtId="0" fontId="21" fillId="0" borderId="0" xfId="0" applyFont="1" applyBorder="1" applyAlignment="1" applyProtection="1">
      <alignment horizontal="center"/>
    </xf>
    <xf numFmtId="164" fontId="21" fillId="24" borderId="15" xfId="0" applyNumberFormat="1" applyFont="1" applyFill="1" applyBorder="1" applyAlignment="1" applyProtection="1">
      <alignment horizontal="right" wrapText="1"/>
    </xf>
    <xf numFmtId="164" fontId="21" fillId="0" borderId="15" xfId="0" applyNumberFormat="1" applyFont="1" applyBorder="1" applyAlignment="1" applyProtection="1">
      <alignment horizontal="right" wrapText="1"/>
      <protection locked="0"/>
    </xf>
    <xf numFmtId="164" fontId="21" fillId="0" borderId="16" xfId="0" applyNumberFormat="1" applyFont="1" applyBorder="1" applyAlignment="1" applyProtection="1">
      <alignment horizontal="right" wrapText="1"/>
      <protection locked="0"/>
    </xf>
    <xf numFmtId="164" fontId="21" fillId="24" borderId="17" xfId="0" applyNumberFormat="1" applyFont="1" applyFill="1" applyBorder="1" applyAlignment="1" applyProtection="1">
      <alignment horizontal="right" wrapText="1"/>
    </xf>
    <xf numFmtId="164" fontId="21" fillId="24" borderId="16" xfId="0" applyNumberFormat="1" applyFont="1" applyFill="1" applyBorder="1" applyAlignment="1" applyProtection="1">
      <alignment horizontal="right" wrapText="1"/>
    </xf>
    <xf numFmtId="164" fontId="21" fillId="0" borderId="18" xfId="0" applyNumberFormat="1" applyFont="1" applyBorder="1" applyAlignment="1" applyProtection="1">
      <alignment horizontal="right" wrapText="1"/>
      <protection locked="0"/>
    </xf>
    <xf numFmtId="164" fontId="21" fillId="24" borderId="18" xfId="0" applyNumberFormat="1" applyFont="1" applyFill="1" applyBorder="1" applyAlignment="1" applyProtection="1">
      <alignment horizontal="right" wrapText="1"/>
    </xf>
    <xf numFmtId="164" fontId="21" fillId="24" borderId="19" xfId="0" applyNumberFormat="1" applyFont="1" applyFill="1" applyBorder="1" applyAlignment="1" applyProtection="1">
      <alignment horizontal="right" wrapText="1"/>
    </xf>
    <xf numFmtId="164" fontId="21" fillId="0" borderId="20" xfId="0" applyNumberFormat="1" applyFont="1" applyBorder="1" applyAlignment="1" applyProtection="1">
      <alignment horizontal="right" wrapText="1"/>
      <protection locked="0"/>
    </xf>
    <xf numFmtId="0" fontId="21" fillId="0" borderId="21" xfId="0" applyFont="1" applyBorder="1" applyAlignment="1" applyProtection="1">
      <alignment horizontal="center" vertical="center"/>
    </xf>
    <xf numFmtId="49" fontId="21" fillId="25" borderId="22" xfId="0" applyNumberFormat="1" applyFont="1" applyFill="1" applyBorder="1" applyAlignment="1" applyProtection="1">
      <alignment horizontal="center"/>
    </xf>
    <xf numFmtId="0" fontId="27" fillId="25" borderId="23" xfId="0" applyFont="1" applyFill="1" applyBorder="1" applyAlignment="1" applyProtection="1">
      <alignment horizontal="left" wrapText="1" indent="1"/>
    </xf>
    <xf numFmtId="0" fontId="26" fillId="25" borderId="23" xfId="0" applyFont="1" applyFill="1" applyBorder="1" applyAlignment="1" applyProtection="1">
      <alignment horizontal="left" wrapText="1"/>
    </xf>
    <xf numFmtId="49" fontId="21" fillId="25" borderId="24" xfId="0" applyNumberFormat="1" applyFont="1" applyFill="1" applyBorder="1" applyAlignment="1" applyProtection="1">
      <alignment horizontal="center"/>
    </xf>
    <xf numFmtId="49" fontId="21" fillId="25" borderId="19" xfId="0" applyNumberFormat="1" applyFont="1" applyFill="1" applyBorder="1" applyAlignment="1" applyProtection="1">
      <alignment horizontal="center"/>
    </xf>
    <xf numFmtId="49" fontId="21" fillId="25" borderId="18" xfId="0" applyNumberFormat="1" applyFont="1" applyFill="1" applyBorder="1" applyAlignment="1" applyProtection="1">
      <alignment horizontal="center"/>
    </xf>
    <xf numFmtId="0" fontId="27" fillId="25" borderId="20" xfId="0" applyFont="1" applyFill="1" applyBorder="1" applyAlignment="1" applyProtection="1">
      <alignment horizontal="left" wrapText="1" indent="1"/>
    </xf>
    <xf numFmtId="49" fontId="21" fillId="25" borderId="26" xfId="0" applyNumberFormat="1" applyFont="1" applyFill="1" applyBorder="1" applyAlignment="1" applyProtection="1">
      <alignment horizontal="center"/>
    </xf>
    <xf numFmtId="49" fontId="21" fillId="0" borderId="27" xfId="0" applyNumberFormat="1" applyFont="1" applyBorder="1" applyAlignment="1" applyProtection="1">
      <alignment horizontal="center"/>
    </xf>
    <xf numFmtId="164" fontId="21" fillId="24" borderId="28" xfId="0" applyNumberFormat="1" applyFont="1" applyFill="1" applyBorder="1" applyAlignment="1" applyProtection="1">
      <alignment horizontal="right" wrapText="1"/>
    </xf>
    <xf numFmtId="164" fontId="21" fillId="0" borderId="28" xfId="0" applyNumberFormat="1" applyFont="1" applyBorder="1" applyAlignment="1" applyProtection="1">
      <alignment horizontal="right" wrapText="1"/>
      <protection locked="0"/>
    </xf>
    <xf numFmtId="164" fontId="21" fillId="24" borderId="27" xfId="0" applyNumberFormat="1" applyFont="1" applyFill="1" applyBorder="1" applyAlignment="1" applyProtection="1">
      <alignment horizontal="right" wrapText="1"/>
    </xf>
    <xf numFmtId="164" fontId="21" fillId="0" borderId="27" xfId="0" applyNumberFormat="1" applyFont="1" applyBorder="1" applyAlignment="1" applyProtection="1">
      <alignment horizontal="right" wrapText="1"/>
      <protection locked="0"/>
    </xf>
    <xf numFmtId="164" fontId="21" fillId="0" borderId="29" xfId="0" applyNumberFormat="1" applyFont="1" applyBorder="1" applyAlignment="1" applyProtection="1">
      <alignment horizontal="right" wrapText="1"/>
      <protection locked="0"/>
    </xf>
    <xf numFmtId="49" fontId="24" fillId="0" borderId="30" xfId="0" applyNumberFormat="1" applyFont="1" applyBorder="1" applyAlignment="1" applyProtection="1">
      <alignment horizontal="center"/>
    </xf>
    <xf numFmtId="49" fontId="21" fillId="0" borderId="30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1" fillId="0" borderId="10" xfId="0" applyNumberFormat="1" applyFont="1" applyBorder="1" applyAlignment="1" applyProtection="1">
      <alignment horizontal="center"/>
      <protection locked="0"/>
    </xf>
    <xf numFmtId="0" fontId="21" fillId="0" borderId="0" xfId="0" applyNumberFormat="1" applyFont="1" applyProtection="1"/>
    <xf numFmtId="0" fontId="25" fillId="0" borderId="0" xfId="0" applyFont="1" applyAlignment="1" applyProtection="1">
      <alignment horizontal="left"/>
    </xf>
    <xf numFmtId="0" fontId="21" fillId="0" borderId="31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/>
    </xf>
    <xf numFmtId="49" fontId="21" fillId="0" borderId="14" xfId="0" applyNumberFormat="1" applyFont="1" applyBorder="1" applyAlignment="1" applyProtection="1">
      <alignment horizontal="center"/>
    </xf>
    <xf numFmtId="0" fontId="27" fillId="26" borderId="23" xfId="0" applyFont="1" applyFill="1" applyBorder="1" applyAlignment="1" applyProtection="1">
      <alignment horizontal="left" wrapText="1" indent="1"/>
    </xf>
    <xf numFmtId="49" fontId="21" fillId="26" borderId="22" xfId="0" applyNumberFormat="1" applyFont="1" applyFill="1" applyBorder="1" applyAlignment="1" applyProtection="1">
      <alignment horizontal="center"/>
    </xf>
    <xf numFmtId="49" fontId="21" fillId="27" borderId="10" xfId="0" applyNumberFormat="1" applyFont="1" applyFill="1" applyBorder="1" applyAlignment="1" applyProtection="1">
      <alignment horizontal="center"/>
      <protection locked="0"/>
    </xf>
    <xf numFmtId="164" fontId="21" fillId="28" borderId="18" xfId="0" applyNumberFormat="1" applyFont="1" applyFill="1" applyBorder="1" applyAlignment="1" applyProtection="1">
      <alignment horizontal="right" wrapText="1"/>
    </xf>
    <xf numFmtId="164" fontId="21" fillId="27" borderId="18" xfId="0" applyNumberFormat="1" applyFont="1" applyFill="1" applyBorder="1" applyAlignment="1" applyProtection="1">
      <alignment horizontal="right" wrapText="1"/>
      <protection locked="0"/>
    </xf>
    <xf numFmtId="164" fontId="21" fillId="28" borderId="10" xfId="0" applyNumberFormat="1" applyFont="1" applyFill="1" applyBorder="1" applyAlignment="1" applyProtection="1">
      <alignment horizontal="right" wrapText="1"/>
    </xf>
    <xf numFmtId="164" fontId="21" fillId="27" borderId="10" xfId="0" applyNumberFormat="1" applyFont="1" applyFill="1" applyBorder="1" applyAlignment="1" applyProtection="1">
      <alignment horizontal="right" wrapText="1"/>
      <protection locked="0"/>
    </xf>
    <xf numFmtId="164" fontId="21" fillId="27" borderId="25" xfId="0" applyNumberFormat="1" applyFont="1" applyFill="1" applyBorder="1" applyAlignment="1" applyProtection="1">
      <alignment horizontal="right" wrapText="1"/>
      <protection locked="0"/>
    </xf>
    <xf numFmtId="0" fontId="21" fillId="27" borderId="0" xfId="0" applyFont="1" applyFill="1" applyProtection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имечание 2" xfId="39"/>
    <cellStyle name="Примечание 3" xfId="40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166"/>
  <sheetViews>
    <sheetView tabSelected="1" workbookViewId="0"/>
  </sheetViews>
  <sheetFormatPr defaultRowHeight="15"/>
  <cols>
    <col min="1" max="1" width="45.140625" style="8" customWidth="1"/>
    <col min="2" max="2" width="4.7109375" style="8" customWidth="1"/>
    <col min="3" max="3" width="5.85546875" style="8" customWidth="1"/>
    <col min="4" max="4" width="9.140625" style="8" customWidth="1"/>
    <col min="5" max="9" width="16.7109375" style="3" customWidth="1"/>
    <col min="10" max="17" width="16.7109375" style="4" customWidth="1"/>
    <col min="18" max="18" width="20.5703125" style="2" hidden="1" customWidth="1"/>
    <col min="19" max="16384" width="9.140625" style="2"/>
  </cols>
  <sheetData>
    <row r="1" spans="1:18" s="18" customFormat="1" ht="12.75">
      <c r="A1" s="16"/>
      <c r="B1" s="62" t="s">
        <v>23</v>
      </c>
      <c r="C1" s="62"/>
      <c r="D1" s="62"/>
      <c r="E1" s="62"/>
      <c r="F1" s="62"/>
      <c r="G1" s="62"/>
      <c r="H1" s="22"/>
      <c r="I1" s="22"/>
      <c r="J1" s="17"/>
      <c r="K1" s="19"/>
      <c r="L1" s="19"/>
      <c r="M1" s="19"/>
      <c r="N1" s="19"/>
      <c r="O1" s="19"/>
      <c r="P1" s="19"/>
      <c r="Q1" s="20"/>
    </row>
    <row r="2" spans="1:18">
      <c r="A2" s="9"/>
      <c r="B2" s="9"/>
      <c r="C2" s="9"/>
      <c r="D2" s="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 t="s">
        <v>24</v>
      </c>
    </row>
    <row r="3" spans="1:18" s="12" customFormat="1" ht="135">
      <c r="A3" s="23" t="s">
        <v>7</v>
      </c>
      <c r="B3" s="26" t="s">
        <v>0</v>
      </c>
      <c r="C3" s="26" t="s">
        <v>1</v>
      </c>
      <c r="D3" s="26" t="s">
        <v>25</v>
      </c>
      <c r="E3" s="24" t="s">
        <v>16</v>
      </c>
      <c r="F3" s="26" t="s">
        <v>14</v>
      </c>
      <c r="G3" s="24" t="s">
        <v>2</v>
      </c>
      <c r="H3" s="26" t="s">
        <v>15</v>
      </c>
      <c r="I3" s="25" t="s">
        <v>3</v>
      </c>
      <c r="J3" s="24" t="s">
        <v>18</v>
      </c>
      <c r="K3" s="24" t="s">
        <v>4</v>
      </c>
      <c r="L3" s="27" t="s">
        <v>19</v>
      </c>
      <c r="M3" s="27" t="s">
        <v>20</v>
      </c>
      <c r="N3" s="27" t="s">
        <v>5</v>
      </c>
      <c r="O3" s="27" t="s">
        <v>21</v>
      </c>
      <c r="P3" s="27" t="s">
        <v>22</v>
      </c>
      <c r="Q3" s="25" t="s">
        <v>6</v>
      </c>
    </row>
    <row r="4" spans="1:18" s="12" customFormat="1" ht="12" thickBot="1">
      <c r="A4" s="10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>
        <v>16</v>
      </c>
      <c r="Q4" s="42">
        <v>17</v>
      </c>
    </row>
    <row r="5" spans="1:18" s="12" customFormat="1" ht="21.75">
      <c r="A5" s="45" t="s">
        <v>27</v>
      </c>
      <c r="B5" s="46" t="s">
        <v>26</v>
      </c>
      <c r="C5" s="47" t="s">
        <v>32</v>
      </c>
      <c r="D5" s="47" t="s">
        <v>32</v>
      </c>
      <c r="E5" s="40">
        <f>G5+Q5-F5</f>
        <v>683407485.30999994</v>
      </c>
      <c r="F5" s="40">
        <f>SUM(F6:F155)</f>
        <v>0</v>
      </c>
      <c r="G5" s="40">
        <f>I5+J5+K5+L5+M5+N5+O5+P5-H5</f>
        <v>683407485.30999994</v>
      </c>
      <c r="H5" s="40">
        <f>SUM(H6:H155)</f>
        <v>18872902</v>
      </c>
      <c r="I5" s="40">
        <f>SUM(I6:I155)</f>
        <v>0</v>
      </c>
      <c r="J5" s="40">
        <f>SUM(J6:J155)</f>
        <v>0</v>
      </c>
      <c r="K5" s="40">
        <f>SUM(K6:K155)</f>
        <v>0</v>
      </c>
      <c r="L5" s="40">
        <f>SUM(L6:L155)</f>
        <v>0</v>
      </c>
      <c r="M5" s="40">
        <f>SUM(M6:M155)</f>
        <v>0</v>
      </c>
      <c r="N5" s="40">
        <f>SUM(N6:N155)</f>
        <v>537241102.02999997</v>
      </c>
      <c r="O5" s="40">
        <f>SUM(O6:O155)</f>
        <v>116241375.03</v>
      </c>
      <c r="P5" s="40">
        <f>SUM(P6:P155)</f>
        <v>48797910.25</v>
      </c>
      <c r="Q5" s="36">
        <f>SUM(Q6:Q155)</f>
        <v>0</v>
      </c>
    </row>
    <row r="6" spans="1:18" s="12" customFormat="1" ht="11.25">
      <c r="A6" s="44" t="s">
        <v>33</v>
      </c>
      <c r="B6" s="43" t="s">
        <v>26</v>
      </c>
      <c r="C6" s="60" t="s">
        <v>34</v>
      </c>
      <c r="D6" s="60" t="s">
        <v>35</v>
      </c>
      <c r="E6" s="37">
        <f>G6+Q6-F6</f>
        <v>4982577.72</v>
      </c>
      <c r="F6" s="38"/>
      <c r="G6" s="33">
        <f>I6+J6+K6+L6+M6+N6+O6+P6-H6</f>
        <v>4982577.72</v>
      </c>
      <c r="H6" s="38"/>
      <c r="I6" s="34"/>
      <c r="J6" s="35"/>
      <c r="K6" s="34"/>
      <c r="L6" s="34"/>
      <c r="M6" s="35"/>
      <c r="N6" s="38">
        <v>1389543.16</v>
      </c>
      <c r="O6" s="38"/>
      <c r="P6" s="38">
        <v>3593034.56</v>
      </c>
      <c r="Q6" s="41"/>
      <c r="R6" s="61" t="str">
        <f>IF(C6="","000",C6)&amp;IF(D6="","0000",D6)</f>
        <v>2110102</v>
      </c>
    </row>
    <row r="7" spans="1:18" s="12" customFormat="1" ht="11.25">
      <c r="A7" s="44" t="s">
        <v>33</v>
      </c>
      <c r="B7" s="43" t="s">
        <v>26</v>
      </c>
      <c r="C7" s="60" t="s">
        <v>34</v>
      </c>
      <c r="D7" s="60" t="s">
        <v>36</v>
      </c>
      <c r="E7" s="37">
        <f>G7+Q7-F7</f>
        <v>29011958.920000002</v>
      </c>
      <c r="F7" s="38"/>
      <c r="G7" s="33">
        <f>I7+J7+K7+L7+M7+N7+O7+P7-H7</f>
        <v>29011958.920000002</v>
      </c>
      <c r="H7" s="38"/>
      <c r="I7" s="34"/>
      <c r="J7" s="35"/>
      <c r="K7" s="34"/>
      <c r="L7" s="34"/>
      <c r="M7" s="35"/>
      <c r="N7" s="38">
        <v>18009772.379999999</v>
      </c>
      <c r="O7" s="38"/>
      <c r="P7" s="38">
        <v>11002186.539999999</v>
      </c>
      <c r="Q7" s="41"/>
      <c r="R7" s="61" t="str">
        <f>IF(C7="","000",C7)&amp;IF(D7="","0000",D7)</f>
        <v>2110104</v>
      </c>
    </row>
    <row r="8" spans="1:18" s="12" customFormat="1" ht="11.25">
      <c r="A8" s="44" t="s">
        <v>33</v>
      </c>
      <c r="B8" s="43" t="s">
        <v>26</v>
      </c>
      <c r="C8" s="60" t="s">
        <v>34</v>
      </c>
      <c r="D8" s="60" t="s">
        <v>37</v>
      </c>
      <c r="E8" s="37">
        <f>G8+Q8-F8</f>
        <v>5647572.7000000002</v>
      </c>
      <c r="F8" s="38"/>
      <c r="G8" s="33">
        <f>I8+J8+K8+L8+M8+N8+O8+P8-H8</f>
        <v>5647572.7000000002</v>
      </c>
      <c r="H8" s="38"/>
      <c r="I8" s="34"/>
      <c r="J8" s="35"/>
      <c r="K8" s="34"/>
      <c r="L8" s="34"/>
      <c r="M8" s="35"/>
      <c r="N8" s="38">
        <v>5647572.7000000002</v>
      </c>
      <c r="O8" s="38"/>
      <c r="P8" s="38"/>
      <c r="Q8" s="41"/>
      <c r="R8" s="61" t="str">
        <f>IF(C8="","000",C8)&amp;IF(D8="","0000",D8)</f>
        <v>2110106</v>
      </c>
    </row>
    <row r="9" spans="1:18" s="12" customFormat="1" ht="11.25">
      <c r="A9" s="44" t="s">
        <v>33</v>
      </c>
      <c r="B9" s="43" t="s">
        <v>26</v>
      </c>
      <c r="C9" s="60" t="s">
        <v>34</v>
      </c>
      <c r="D9" s="60" t="s">
        <v>38</v>
      </c>
      <c r="E9" s="37">
        <f>G9+Q9-F9</f>
        <v>468895.76</v>
      </c>
      <c r="F9" s="38"/>
      <c r="G9" s="33">
        <f>I9+J9+K9+L9+M9+N9+O9+P9-H9</f>
        <v>468895.76</v>
      </c>
      <c r="H9" s="38"/>
      <c r="I9" s="34"/>
      <c r="J9" s="35"/>
      <c r="K9" s="34"/>
      <c r="L9" s="34"/>
      <c r="M9" s="35"/>
      <c r="N9" s="38"/>
      <c r="O9" s="38"/>
      <c r="P9" s="38">
        <v>468895.76</v>
      </c>
      <c r="Q9" s="41"/>
      <c r="R9" s="61" t="str">
        <f>IF(C9="","000",C9)&amp;IF(D9="","0000",D9)</f>
        <v>2110203</v>
      </c>
    </row>
    <row r="10" spans="1:18" s="12" customFormat="1" ht="11.25">
      <c r="A10" s="44" t="s">
        <v>33</v>
      </c>
      <c r="B10" s="43" t="s">
        <v>26</v>
      </c>
      <c r="C10" s="60" t="s">
        <v>34</v>
      </c>
      <c r="D10" s="60" t="s">
        <v>39</v>
      </c>
      <c r="E10" s="37">
        <f>G10+Q10-F10</f>
        <v>373566.96</v>
      </c>
      <c r="F10" s="38"/>
      <c r="G10" s="33">
        <f>I10+J10+K10+L10+M10+N10+O10+P10-H10</f>
        <v>373566.96</v>
      </c>
      <c r="H10" s="38"/>
      <c r="I10" s="34"/>
      <c r="J10" s="35"/>
      <c r="K10" s="34"/>
      <c r="L10" s="34"/>
      <c r="M10" s="35"/>
      <c r="N10" s="38">
        <v>373566.96</v>
      </c>
      <c r="O10" s="38"/>
      <c r="P10" s="38"/>
      <c r="Q10" s="41"/>
      <c r="R10" s="61" t="str">
        <f>IF(C10="","000",C10)&amp;IF(D10="","0000",D10)</f>
        <v>2110309</v>
      </c>
    </row>
    <row r="11" spans="1:18" s="12" customFormat="1" ht="11.25">
      <c r="A11" s="44" t="s">
        <v>33</v>
      </c>
      <c r="B11" s="43" t="s">
        <v>26</v>
      </c>
      <c r="C11" s="60" t="s">
        <v>34</v>
      </c>
      <c r="D11" s="60" t="s">
        <v>40</v>
      </c>
      <c r="E11" s="37">
        <f>G11+Q11-F11</f>
        <v>3054100</v>
      </c>
      <c r="F11" s="38"/>
      <c r="G11" s="33">
        <f>I11+J11+K11+L11+M11+N11+O11+P11-H11</f>
        <v>3054100</v>
      </c>
      <c r="H11" s="38"/>
      <c r="I11" s="34"/>
      <c r="J11" s="35"/>
      <c r="K11" s="34"/>
      <c r="L11" s="34"/>
      <c r="M11" s="35"/>
      <c r="N11" s="38">
        <v>3054100</v>
      </c>
      <c r="O11" s="38"/>
      <c r="P11" s="38"/>
      <c r="Q11" s="41"/>
      <c r="R11" s="61" t="str">
        <f>IF(C11="","000",C11)&amp;IF(D11="","0000",D11)</f>
        <v>2110709</v>
      </c>
    </row>
    <row r="12" spans="1:18" s="12" customFormat="1" ht="11.25">
      <c r="A12" s="44" t="s">
        <v>33</v>
      </c>
      <c r="B12" s="43" t="s">
        <v>26</v>
      </c>
      <c r="C12" s="60" t="s">
        <v>34</v>
      </c>
      <c r="D12" s="60" t="s">
        <v>41</v>
      </c>
      <c r="E12" s="37">
        <f>G12+Q12-F12</f>
        <v>1326438.5900000001</v>
      </c>
      <c r="F12" s="38"/>
      <c r="G12" s="33">
        <f>I12+J12+K12+L12+M12+N12+O12+P12-H12</f>
        <v>1326438.5900000001</v>
      </c>
      <c r="H12" s="38"/>
      <c r="I12" s="34"/>
      <c r="J12" s="35"/>
      <c r="K12" s="34"/>
      <c r="L12" s="34"/>
      <c r="M12" s="35"/>
      <c r="N12" s="38">
        <v>1326438.5900000001</v>
      </c>
      <c r="O12" s="38"/>
      <c r="P12" s="38"/>
      <c r="Q12" s="41"/>
      <c r="R12" s="61" t="str">
        <f>IF(C12="","000",C12)&amp;IF(D12="","0000",D12)</f>
        <v>2110804</v>
      </c>
    </row>
    <row r="13" spans="1:18" s="12" customFormat="1" ht="11.25">
      <c r="A13" s="44" t="s">
        <v>33</v>
      </c>
      <c r="B13" s="43" t="s">
        <v>26</v>
      </c>
      <c r="C13" s="60" t="s">
        <v>34</v>
      </c>
      <c r="D13" s="60" t="s">
        <v>42</v>
      </c>
      <c r="E13" s="37">
        <f>G13+Q13-F13</f>
        <v>3050100</v>
      </c>
      <c r="F13" s="38"/>
      <c r="G13" s="33">
        <f>I13+J13+K13+L13+M13+N13+O13+P13-H13</f>
        <v>3050100</v>
      </c>
      <c r="H13" s="38"/>
      <c r="I13" s="34"/>
      <c r="J13" s="35"/>
      <c r="K13" s="34"/>
      <c r="L13" s="34"/>
      <c r="M13" s="35"/>
      <c r="N13" s="38">
        <v>3050100</v>
      </c>
      <c r="O13" s="38"/>
      <c r="P13" s="38"/>
      <c r="Q13" s="41"/>
      <c r="R13" s="61" t="str">
        <f>IF(C13="","000",C13)&amp;IF(D13="","0000",D13)</f>
        <v>2111006</v>
      </c>
    </row>
    <row r="14" spans="1:18" s="12" customFormat="1" ht="11.25">
      <c r="A14" s="44" t="s">
        <v>43</v>
      </c>
      <c r="B14" s="43" t="s">
        <v>26</v>
      </c>
      <c r="C14" s="60" t="s">
        <v>44</v>
      </c>
      <c r="D14" s="60" t="s">
        <v>35</v>
      </c>
      <c r="E14" s="37">
        <f>G14+Q14-F14</f>
        <v>361100</v>
      </c>
      <c r="F14" s="38"/>
      <c r="G14" s="33">
        <f>I14+J14+K14+L14+M14+N14+O14+P14-H14</f>
        <v>361100</v>
      </c>
      <c r="H14" s="38"/>
      <c r="I14" s="34"/>
      <c r="J14" s="35"/>
      <c r="K14" s="34"/>
      <c r="L14" s="34"/>
      <c r="M14" s="35"/>
      <c r="N14" s="38">
        <v>40100</v>
      </c>
      <c r="O14" s="38"/>
      <c r="P14" s="38">
        <v>321000</v>
      </c>
      <c r="Q14" s="41"/>
      <c r="R14" s="61" t="str">
        <f>IF(C14="","000",C14)&amp;IF(D14="","0000",D14)</f>
        <v>2120102</v>
      </c>
    </row>
    <row r="15" spans="1:18" s="12" customFormat="1" ht="11.25">
      <c r="A15" s="44" t="s">
        <v>43</v>
      </c>
      <c r="B15" s="43" t="s">
        <v>26</v>
      </c>
      <c r="C15" s="60" t="s">
        <v>44</v>
      </c>
      <c r="D15" s="60" t="s">
        <v>36</v>
      </c>
      <c r="E15" s="37">
        <f>G15+Q15-F15</f>
        <v>2643326.16</v>
      </c>
      <c r="F15" s="38"/>
      <c r="G15" s="33">
        <f>I15+J15+K15+L15+M15+N15+O15+P15-H15</f>
        <v>2643326.16</v>
      </c>
      <c r="H15" s="38"/>
      <c r="I15" s="34"/>
      <c r="J15" s="35"/>
      <c r="K15" s="34"/>
      <c r="L15" s="34"/>
      <c r="M15" s="35"/>
      <c r="N15" s="38">
        <v>1471600</v>
      </c>
      <c r="O15" s="38"/>
      <c r="P15" s="38">
        <v>1171726.1599999999</v>
      </c>
      <c r="Q15" s="41"/>
      <c r="R15" s="61" t="str">
        <f>IF(C15="","000",C15)&amp;IF(D15="","0000",D15)</f>
        <v>2120104</v>
      </c>
    </row>
    <row r="16" spans="1:18" s="12" customFormat="1" ht="11.25">
      <c r="A16" s="44" t="s">
        <v>43</v>
      </c>
      <c r="B16" s="43" t="s">
        <v>26</v>
      </c>
      <c r="C16" s="60" t="s">
        <v>44</v>
      </c>
      <c r="D16" s="60" t="s">
        <v>37</v>
      </c>
      <c r="E16" s="37">
        <f>G16+Q16-F16</f>
        <v>481200</v>
      </c>
      <c r="F16" s="38"/>
      <c r="G16" s="33">
        <f>I16+J16+K16+L16+M16+N16+O16+P16-H16</f>
        <v>481200</v>
      </c>
      <c r="H16" s="38"/>
      <c r="I16" s="34"/>
      <c r="J16" s="35"/>
      <c r="K16" s="34"/>
      <c r="L16" s="34"/>
      <c r="M16" s="35"/>
      <c r="N16" s="38">
        <v>481200</v>
      </c>
      <c r="O16" s="38"/>
      <c r="P16" s="38"/>
      <c r="Q16" s="41"/>
      <c r="R16" s="61" t="str">
        <f>IF(C16="","000",C16)&amp;IF(D16="","0000",D16)</f>
        <v>2120106</v>
      </c>
    </row>
    <row r="17" spans="1:18" s="12" customFormat="1" ht="11.25">
      <c r="A17" s="44" t="s">
        <v>43</v>
      </c>
      <c r="B17" s="43" t="s">
        <v>26</v>
      </c>
      <c r="C17" s="60" t="s">
        <v>44</v>
      </c>
      <c r="D17" s="60" t="s">
        <v>40</v>
      </c>
      <c r="E17" s="37">
        <f>G17+Q17-F17</f>
        <v>241676</v>
      </c>
      <c r="F17" s="38"/>
      <c r="G17" s="33">
        <f>I17+J17+K17+L17+M17+N17+O17+P17-H17</f>
        <v>241676</v>
      </c>
      <c r="H17" s="38"/>
      <c r="I17" s="34"/>
      <c r="J17" s="35"/>
      <c r="K17" s="34"/>
      <c r="L17" s="34"/>
      <c r="M17" s="35"/>
      <c r="N17" s="38">
        <v>241676</v>
      </c>
      <c r="O17" s="38"/>
      <c r="P17" s="38"/>
      <c r="Q17" s="41"/>
      <c r="R17" s="61" t="str">
        <f>IF(C17="","000",C17)&amp;IF(D17="","0000",D17)</f>
        <v>2120709</v>
      </c>
    </row>
    <row r="18" spans="1:18" s="12" customFormat="1" ht="11.25">
      <c r="A18" s="44" t="s">
        <v>43</v>
      </c>
      <c r="B18" s="43" t="s">
        <v>26</v>
      </c>
      <c r="C18" s="60" t="s">
        <v>44</v>
      </c>
      <c r="D18" s="60" t="s">
        <v>41</v>
      </c>
      <c r="E18" s="37">
        <f>G18+Q18-F18</f>
        <v>120300</v>
      </c>
      <c r="F18" s="38"/>
      <c r="G18" s="33">
        <f>I18+J18+K18+L18+M18+N18+O18+P18-H18</f>
        <v>120300</v>
      </c>
      <c r="H18" s="38"/>
      <c r="I18" s="34"/>
      <c r="J18" s="35"/>
      <c r="K18" s="34"/>
      <c r="L18" s="34"/>
      <c r="M18" s="35"/>
      <c r="N18" s="38">
        <v>120300</v>
      </c>
      <c r="O18" s="38"/>
      <c r="P18" s="38"/>
      <c r="Q18" s="41"/>
      <c r="R18" s="61" t="str">
        <f>IF(C18="","000",C18)&amp;IF(D18="","0000",D18)</f>
        <v>2120804</v>
      </c>
    </row>
    <row r="19" spans="1:18" s="12" customFormat="1" ht="11.25">
      <c r="A19" s="44" t="s">
        <v>43</v>
      </c>
      <c r="B19" s="43" t="s">
        <v>26</v>
      </c>
      <c r="C19" s="60" t="s">
        <v>44</v>
      </c>
      <c r="D19" s="60" t="s">
        <v>42</v>
      </c>
      <c r="E19" s="37">
        <f>G19+Q19-F19</f>
        <v>80200</v>
      </c>
      <c r="F19" s="38"/>
      <c r="G19" s="33">
        <f>I19+J19+K19+L19+M19+N19+O19+P19-H19</f>
        <v>80200</v>
      </c>
      <c r="H19" s="38"/>
      <c r="I19" s="34"/>
      <c r="J19" s="35"/>
      <c r="K19" s="34"/>
      <c r="L19" s="34"/>
      <c r="M19" s="35"/>
      <c r="N19" s="38">
        <v>80200</v>
      </c>
      <c r="O19" s="38"/>
      <c r="P19" s="38"/>
      <c r="Q19" s="41"/>
      <c r="R19" s="61" t="str">
        <f>IF(C19="","000",C19)&amp;IF(D19="","0000",D19)</f>
        <v>2121006</v>
      </c>
    </row>
    <row r="20" spans="1:18" s="12" customFormat="1" ht="11.25">
      <c r="A20" s="44" t="s">
        <v>45</v>
      </c>
      <c r="B20" s="43" t="s">
        <v>26</v>
      </c>
      <c r="C20" s="60" t="s">
        <v>46</v>
      </c>
      <c r="D20" s="60" t="s">
        <v>35</v>
      </c>
      <c r="E20" s="37">
        <f>G20+Q20-F20</f>
        <v>1352201.78</v>
      </c>
      <c r="F20" s="38"/>
      <c r="G20" s="33">
        <f>I20+J20+K20+L20+M20+N20+O20+P20-H20</f>
        <v>1352201.78</v>
      </c>
      <c r="H20" s="38"/>
      <c r="I20" s="34"/>
      <c r="J20" s="35"/>
      <c r="K20" s="34"/>
      <c r="L20" s="34"/>
      <c r="M20" s="35"/>
      <c r="N20" s="38">
        <v>319089.09999999998</v>
      </c>
      <c r="O20" s="38"/>
      <c r="P20" s="38">
        <v>1033112.68</v>
      </c>
      <c r="Q20" s="41"/>
      <c r="R20" s="61" t="str">
        <f>IF(C20="","000",C20)&amp;IF(D20="","0000",D20)</f>
        <v>2130102</v>
      </c>
    </row>
    <row r="21" spans="1:18" s="12" customFormat="1" ht="11.25">
      <c r="A21" s="44" t="s">
        <v>45</v>
      </c>
      <c r="B21" s="43" t="s">
        <v>26</v>
      </c>
      <c r="C21" s="60" t="s">
        <v>46</v>
      </c>
      <c r="D21" s="60" t="s">
        <v>36</v>
      </c>
      <c r="E21" s="37">
        <f>G21+Q21-F21</f>
        <v>7780313.2400000002</v>
      </c>
      <c r="F21" s="38"/>
      <c r="G21" s="33">
        <f>I21+J21+K21+L21+M21+N21+O21+P21-H21</f>
        <v>7780313.2400000002</v>
      </c>
      <c r="H21" s="38"/>
      <c r="I21" s="34"/>
      <c r="J21" s="35"/>
      <c r="K21" s="34"/>
      <c r="L21" s="34"/>
      <c r="M21" s="35"/>
      <c r="N21" s="38">
        <v>4590698.95</v>
      </c>
      <c r="O21" s="38"/>
      <c r="P21" s="38">
        <v>3189614.29</v>
      </c>
      <c r="Q21" s="41"/>
      <c r="R21" s="61" t="str">
        <f>IF(C21="","000",C21)&amp;IF(D21="","0000",D21)</f>
        <v>2130104</v>
      </c>
    </row>
    <row r="22" spans="1:18" s="12" customFormat="1" ht="11.25">
      <c r="A22" s="44" t="s">
        <v>45</v>
      </c>
      <c r="B22" s="43" t="s">
        <v>26</v>
      </c>
      <c r="C22" s="60" t="s">
        <v>46</v>
      </c>
      <c r="D22" s="60" t="s">
        <v>37</v>
      </c>
      <c r="E22" s="37">
        <f>G22+Q22-F22</f>
        <v>1567750.23</v>
      </c>
      <c r="F22" s="38"/>
      <c r="G22" s="33">
        <f>I22+J22+K22+L22+M22+N22+O22+P22-H22</f>
        <v>1567750.23</v>
      </c>
      <c r="H22" s="38"/>
      <c r="I22" s="34"/>
      <c r="J22" s="35"/>
      <c r="K22" s="34"/>
      <c r="L22" s="34"/>
      <c r="M22" s="35"/>
      <c r="N22" s="38">
        <v>1567750.23</v>
      </c>
      <c r="O22" s="38"/>
      <c r="P22" s="38"/>
      <c r="Q22" s="41"/>
      <c r="R22" s="61" t="str">
        <f>IF(C22="","000",C22)&amp;IF(D22="","0000",D22)</f>
        <v>2130106</v>
      </c>
    </row>
    <row r="23" spans="1:18" s="12" customFormat="1" ht="11.25">
      <c r="A23" s="44" t="s">
        <v>45</v>
      </c>
      <c r="B23" s="43" t="s">
        <v>26</v>
      </c>
      <c r="C23" s="60" t="s">
        <v>46</v>
      </c>
      <c r="D23" s="60" t="s">
        <v>38</v>
      </c>
      <c r="E23" s="37">
        <f>G23+Q23-F23</f>
        <v>140936.75</v>
      </c>
      <c r="F23" s="38"/>
      <c r="G23" s="33">
        <f>I23+J23+K23+L23+M23+N23+O23+P23-H23</f>
        <v>140936.75</v>
      </c>
      <c r="H23" s="38"/>
      <c r="I23" s="34"/>
      <c r="J23" s="35"/>
      <c r="K23" s="34"/>
      <c r="L23" s="34"/>
      <c r="M23" s="35"/>
      <c r="N23" s="38"/>
      <c r="O23" s="38"/>
      <c r="P23" s="38">
        <v>140936.75</v>
      </c>
      <c r="Q23" s="41"/>
      <c r="R23" s="61" t="str">
        <f>IF(C23="","000",C23)&amp;IF(D23="","0000",D23)</f>
        <v>2130203</v>
      </c>
    </row>
    <row r="24" spans="1:18" s="12" customFormat="1" ht="11.25">
      <c r="A24" s="44" t="s">
        <v>45</v>
      </c>
      <c r="B24" s="43" t="s">
        <v>26</v>
      </c>
      <c r="C24" s="60" t="s">
        <v>46</v>
      </c>
      <c r="D24" s="60" t="s">
        <v>39</v>
      </c>
      <c r="E24" s="37">
        <f>G24+Q24-F24</f>
        <v>161022.15</v>
      </c>
      <c r="F24" s="38"/>
      <c r="G24" s="33">
        <f>I24+J24+K24+L24+M24+N24+O24+P24-H24</f>
        <v>161022.15</v>
      </c>
      <c r="H24" s="38"/>
      <c r="I24" s="34"/>
      <c r="J24" s="35"/>
      <c r="K24" s="34"/>
      <c r="L24" s="34"/>
      <c r="M24" s="35"/>
      <c r="N24" s="38">
        <v>161022.15</v>
      </c>
      <c r="O24" s="38"/>
      <c r="P24" s="38"/>
      <c r="Q24" s="41"/>
      <c r="R24" s="61" t="str">
        <f>IF(C24="","000",C24)&amp;IF(D24="","0000",D24)</f>
        <v>2130309</v>
      </c>
    </row>
    <row r="25" spans="1:18" s="12" customFormat="1" ht="11.25">
      <c r="A25" s="44" t="s">
        <v>45</v>
      </c>
      <c r="B25" s="43" t="s">
        <v>26</v>
      </c>
      <c r="C25" s="60" t="s">
        <v>46</v>
      </c>
      <c r="D25" s="60" t="s">
        <v>40</v>
      </c>
      <c r="E25" s="37">
        <f>G25+Q25-F25</f>
        <v>909654.87</v>
      </c>
      <c r="F25" s="38"/>
      <c r="G25" s="33">
        <f>I25+J25+K25+L25+M25+N25+O25+P25-H25</f>
        <v>909654.87</v>
      </c>
      <c r="H25" s="38"/>
      <c r="I25" s="34"/>
      <c r="J25" s="35"/>
      <c r="K25" s="34"/>
      <c r="L25" s="34"/>
      <c r="M25" s="35"/>
      <c r="N25" s="38">
        <v>909654.87</v>
      </c>
      <c r="O25" s="38"/>
      <c r="P25" s="38"/>
      <c r="Q25" s="41"/>
      <c r="R25" s="61" t="str">
        <f>IF(C25="","000",C25)&amp;IF(D25="","0000",D25)</f>
        <v>2130709</v>
      </c>
    </row>
    <row r="26" spans="1:18" s="12" customFormat="1" ht="11.25">
      <c r="A26" s="44" t="s">
        <v>45</v>
      </c>
      <c r="B26" s="43" t="s">
        <v>26</v>
      </c>
      <c r="C26" s="60" t="s">
        <v>46</v>
      </c>
      <c r="D26" s="60" t="s">
        <v>41</v>
      </c>
      <c r="E26" s="37">
        <f>G26+Q26-F26</f>
        <v>357779.42</v>
      </c>
      <c r="F26" s="38"/>
      <c r="G26" s="33">
        <f>I26+J26+K26+L26+M26+N26+O26+P26-H26</f>
        <v>357779.42</v>
      </c>
      <c r="H26" s="38"/>
      <c r="I26" s="34"/>
      <c r="J26" s="35"/>
      <c r="K26" s="34"/>
      <c r="L26" s="34"/>
      <c r="M26" s="35"/>
      <c r="N26" s="38">
        <v>357779.42</v>
      </c>
      <c r="O26" s="38"/>
      <c r="P26" s="38"/>
      <c r="Q26" s="41"/>
      <c r="R26" s="61" t="str">
        <f>IF(C26="","000",C26)&amp;IF(D26="","0000",D26)</f>
        <v>2130804</v>
      </c>
    </row>
    <row r="27" spans="1:18" s="12" customFormat="1" ht="11.25">
      <c r="A27" s="44" t="s">
        <v>45</v>
      </c>
      <c r="B27" s="43" t="s">
        <v>26</v>
      </c>
      <c r="C27" s="60" t="s">
        <v>46</v>
      </c>
      <c r="D27" s="60" t="s">
        <v>42</v>
      </c>
      <c r="E27" s="37">
        <f>G27+Q27-F27</f>
        <v>904700</v>
      </c>
      <c r="F27" s="38"/>
      <c r="G27" s="33">
        <f>I27+J27+K27+L27+M27+N27+O27+P27-H27</f>
        <v>904700</v>
      </c>
      <c r="H27" s="38"/>
      <c r="I27" s="34"/>
      <c r="J27" s="35"/>
      <c r="K27" s="34"/>
      <c r="L27" s="34"/>
      <c r="M27" s="35"/>
      <c r="N27" s="38">
        <v>904700</v>
      </c>
      <c r="O27" s="38"/>
      <c r="P27" s="38"/>
      <c r="Q27" s="41"/>
      <c r="R27" s="61" t="str">
        <f>IF(C27="","000",C27)&amp;IF(D27="","0000",D27)</f>
        <v>2131006</v>
      </c>
    </row>
    <row r="28" spans="1:18" s="12" customFormat="1" ht="11.25">
      <c r="A28" s="44" t="s">
        <v>47</v>
      </c>
      <c r="B28" s="43" t="s">
        <v>26</v>
      </c>
      <c r="C28" s="60" t="s">
        <v>48</v>
      </c>
      <c r="D28" s="60" t="s">
        <v>36</v>
      </c>
      <c r="E28" s="37">
        <f>G28+Q28-F28</f>
        <v>881212.61</v>
      </c>
      <c r="F28" s="38"/>
      <c r="G28" s="33">
        <f>I28+J28+K28+L28+M28+N28+O28+P28-H28</f>
        <v>881212.61</v>
      </c>
      <c r="H28" s="38"/>
      <c r="I28" s="34"/>
      <c r="J28" s="35"/>
      <c r="K28" s="34"/>
      <c r="L28" s="34"/>
      <c r="M28" s="35"/>
      <c r="N28" s="38">
        <v>630858.62</v>
      </c>
      <c r="O28" s="38"/>
      <c r="P28" s="38">
        <v>250353.99</v>
      </c>
      <c r="Q28" s="41"/>
      <c r="R28" s="61" t="str">
        <f>IF(C28="","000",C28)&amp;IF(D28="","0000",D28)</f>
        <v>2210104</v>
      </c>
    </row>
    <row r="29" spans="1:18" s="12" customFormat="1" ht="11.25">
      <c r="A29" s="44" t="s">
        <v>47</v>
      </c>
      <c r="B29" s="43" t="s">
        <v>26</v>
      </c>
      <c r="C29" s="60" t="s">
        <v>48</v>
      </c>
      <c r="D29" s="60" t="s">
        <v>49</v>
      </c>
      <c r="E29" s="37">
        <f>G29+Q29-F29</f>
        <v>2575</v>
      </c>
      <c r="F29" s="38"/>
      <c r="G29" s="33">
        <f>I29+J29+K29+L29+M29+N29+O29+P29-H29</f>
        <v>2575</v>
      </c>
      <c r="H29" s="38"/>
      <c r="I29" s="34"/>
      <c r="J29" s="35"/>
      <c r="K29" s="34"/>
      <c r="L29" s="34"/>
      <c r="M29" s="35"/>
      <c r="N29" s="38">
        <v>2575</v>
      </c>
      <c r="O29" s="38"/>
      <c r="P29" s="38"/>
      <c r="Q29" s="41"/>
      <c r="R29" s="61" t="str">
        <f>IF(C29="","000",C29)&amp;IF(D29="","0000",D29)</f>
        <v>2210105</v>
      </c>
    </row>
    <row r="30" spans="1:18" s="12" customFormat="1" ht="11.25">
      <c r="A30" s="44" t="s">
        <v>47</v>
      </c>
      <c r="B30" s="43" t="s">
        <v>26</v>
      </c>
      <c r="C30" s="60" t="s">
        <v>48</v>
      </c>
      <c r="D30" s="60" t="s">
        <v>37</v>
      </c>
      <c r="E30" s="37">
        <f>G30+Q30-F30</f>
        <v>87749.84</v>
      </c>
      <c r="F30" s="38"/>
      <c r="G30" s="33">
        <f>I30+J30+K30+L30+M30+N30+O30+P30-H30</f>
        <v>87749.84</v>
      </c>
      <c r="H30" s="38"/>
      <c r="I30" s="34"/>
      <c r="J30" s="35"/>
      <c r="K30" s="34"/>
      <c r="L30" s="34"/>
      <c r="M30" s="35"/>
      <c r="N30" s="38">
        <v>87749.84</v>
      </c>
      <c r="O30" s="38"/>
      <c r="P30" s="38"/>
      <c r="Q30" s="41"/>
      <c r="R30" s="61" t="str">
        <f>IF(C30="","000",C30)&amp;IF(D30="","0000",D30)</f>
        <v>2210106</v>
      </c>
    </row>
    <row r="31" spans="1:18" s="12" customFormat="1" ht="11.25">
      <c r="A31" s="44" t="s">
        <v>47</v>
      </c>
      <c r="B31" s="43" t="s">
        <v>26</v>
      </c>
      <c r="C31" s="60" t="s">
        <v>48</v>
      </c>
      <c r="D31" s="60" t="s">
        <v>50</v>
      </c>
      <c r="E31" s="37">
        <f>G31+Q31-F31</f>
        <v>96247.67</v>
      </c>
      <c r="F31" s="38"/>
      <c r="G31" s="33">
        <f>I31+J31+K31+L31+M31+N31+O31+P31-H31</f>
        <v>96247.67</v>
      </c>
      <c r="H31" s="38"/>
      <c r="I31" s="34"/>
      <c r="J31" s="35"/>
      <c r="K31" s="34"/>
      <c r="L31" s="34"/>
      <c r="M31" s="35"/>
      <c r="N31" s="38">
        <v>29513.97</v>
      </c>
      <c r="O31" s="38"/>
      <c r="P31" s="38">
        <v>66733.7</v>
      </c>
      <c r="Q31" s="41"/>
      <c r="R31" s="61" t="str">
        <f>IF(C31="","000",C31)&amp;IF(D31="","0000",D31)</f>
        <v>2210113</v>
      </c>
    </row>
    <row r="32" spans="1:18" s="12" customFormat="1" ht="11.25">
      <c r="A32" s="44" t="s">
        <v>47</v>
      </c>
      <c r="B32" s="43" t="s">
        <v>26</v>
      </c>
      <c r="C32" s="60" t="s">
        <v>48</v>
      </c>
      <c r="D32" s="60" t="s">
        <v>38</v>
      </c>
      <c r="E32" s="37">
        <f>G32+Q32-F32</f>
        <v>5000</v>
      </c>
      <c r="F32" s="38"/>
      <c r="G32" s="33">
        <f>I32+J32+K32+L32+M32+N32+O32+P32-H32</f>
        <v>5000</v>
      </c>
      <c r="H32" s="38"/>
      <c r="I32" s="34"/>
      <c r="J32" s="35"/>
      <c r="K32" s="34"/>
      <c r="L32" s="34"/>
      <c r="M32" s="35"/>
      <c r="N32" s="38"/>
      <c r="O32" s="38"/>
      <c r="P32" s="38">
        <v>5000</v>
      </c>
      <c r="Q32" s="41"/>
      <c r="R32" s="61" t="str">
        <f>IF(C32="","000",C32)&amp;IF(D32="","0000",D32)</f>
        <v>2210203</v>
      </c>
    </row>
    <row r="33" spans="1:18" s="12" customFormat="1" ht="11.25">
      <c r="A33" s="44" t="s">
        <v>47</v>
      </c>
      <c r="B33" s="43" t="s">
        <v>26</v>
      </c>
      <c r="C33" s="60" t="s">
        <v>48</v>
      </c>
      <c r="D33" s="60" t="s">
        <v>51</v>
      </c>
      <c r="E33" s="37">
        <f>G33+Q33-F33</f>
        <v>36088.14</v>
      </c>
      <c r="F33" s="38"/>
      <c r="G33" s="33">
        <f>I33+J33+K33+L33+M33+N33+O33+P33-H33</f>
        <v>36088.14</v>
      </c>
      <c r="H33" s="38"/>
      <c r="I33" s="34"/>
      <c r="J33" s="35"/>
      <c r="K33" s="34"/>
      <c r="L33" s="34"/>
      <c r="M33" s="35"/>
      <c r="N33" s="38"/>
      <c r="O33" s="38"/>
      <c r="P33" s="38">
        <v>36088.14</v>
      </c>
      <c r="Q33" s="41"/>
      <c r="R33" s="61" t="str">
        <f>IF(C33="","000",C33)&amp;IF(D33="","0000",D33)</f>
        <v>2210410</v>
      </c>
    </row>
    <row r="34" spans="1:18" s="12" customFormat="1" ht="11.25">
      <c r="A34" s="44" t="s">
        <v>47</v>
      </c>
      <c r="B34" s="43" t="s">
        <v>26</v>
      </c>
      <c r="C34" s="60" t="s">
        <v>48</v>
      </c>
      <c r="D34" s="60" t="s">
        <v>40</v>
      </c>
      <c r="E34" s="37">
        <f>G34+Q34-F34</f>
        <v>14800</v>
      </c>
      <c r="F34" s="38"/>
      <c r="G34" s="33">
        <f>I34+J34+K34+L34+M34+N34+O34+P34-H34</f>
        <v>14800</v>
      </c>
      <c r="H34" s="38"/>
      <c r="I34" s="34"/>
      <c r="J34" s="35"/>
      <c r="K34" s="34"/>
      <c r="L34" s="34"/>
      <c r="M34" s="35"/>
      <c r="N34" s="38">
        <v>14800</v>
      </c>
      <c r="O34" s="38"/>
      <c r="P34" s="38"/>
      <c r="Q34" s="41"/>
      <c r="R34" s="61" t="str">
        <f>IF(C34="","000",C34)&amp;IF(D34="","0000",D34)</f>
        <v>2210709</v>
      </c>
    </row>
    <row r="35" spans="1:18" s="12" customFormat="1" ht="11.25">
      <c r="A35" s="44" t="s">
        <v>47</v>
      </c>
      <c r="B35" s="43" t="s">
        <v>26</v>
      </c>
      <c r="C35" s="60" t="s">
        <v>48</v>
      </c>
      <c r="D35" s="60" t="s">
        <v>41</v>
      </c>
      <c r="E35" s="37">
        <f>G35+Q35-F35</f>
        <v>40320.949999999997</v>
      </c>
      <c r="F35" s="38"/>
      <c r="G35" s="33">
        <f>I35+J35+K35+L35+M35+N35+O35+P35-H35</f>
        <v>40320.949999999997</v>
      </c>
      <c r="H35" s="38"/>
      <c r="I35" s="34"/>
      <c r="J35" s="35"/>
      <c r="K35" s="34"/>
      <c r="L35" s="34"/>
      <c r="M35" s="35"/>
      <c r="N35" s="38">
        <v>40320.949999999997</v>
      </c>
      <c r="O35" s="38"/>
      <c r="P35" s="38"/>
      <c r="Q35" s="41"/>
      <c r="R35" s="61" t="str">
        <f>IF(C35="","000",C35)&amp;IF(D35="","0000",D35)</f>
        <v>2210804</v>
      </c>
    </row>
    <row r="36" spans="1:18" s="12" customFormat="1" ht="11.25">
      <c r="A36" s="44" t="s">
        <v>47</v>
      </c>
      <c r="B36" s="43" t="s">
        <v>26</v>
      </c>
      <c r="C36" s="60" t="s">
        <v>48</v>
      </c>
      <c r="D36" s="60" t="s">
        <v>52</v>
      </c>
      <c r="E36" s="37">
        <f>G36+Q36-F36</f>
        <v>767201.94</v>
      </c>
      <c r="F36" s="38"/>
      <c r="G36" s="33">
        <f>I36+J36+K36+L36+M36+N36+O36+P36-H36</f>
        <v>767201.94</v>
      </c>
      <c r="H36" s="38"/>
      <c r="I36" s="34"/>
      <c r="J36" s="35"/>
      <c r="K36" s="34"/>
      <c r="L36" s="34"/>
      <c r="M36" s="35"/>
      <c r="N36" s="38">
        <v>767201.94</v>
      </c>
      <c r="O36" s="38"/>
      <c r="P36" s="38"/>
      <c r="Q36" s="41"/>
      <c r="R36" s="61" t="str">
        <f>IF(C36="","000",C36)&amp;IF(D36="","0000",D36)</f>
        <v>2211003</v>
      </c>
    </row>
    <row r="37" spans="1:18" s="12" customFormat="1" ht="11.25">
      <c r="A37" s="44" t="s">
        <v>47</v>
      </c>
      <c r="B37" s="43" t="s">
        <v>26</v>
      </c>
      <c r="C37" s="60" t="s">
        <v>48</v>
      </c>
      <c r="D37" s="60" t="s">
        <v>42</v>
      </c>
      <c r="E37" s="37">
        <f>G37+Q37-F37</f>
        <v>83089</v>
      </c>
      <c r="F37" s="38"/>
      <c r="G37" s="33">
        <f>I37+J37+K37+L37+M37+N37+O37+P37-H37</f>
        <v>83089</v>
      </c>
      <c r="H37" s="38"/>
      <c r="I37" s="34"/>
      <c r="J37" s="35"/>
      <c r="K37" s="34"/>
      <c r="L37" s="34"/>
      <c r="M37" s="35"/>
      <c r="N37" s="38">
        <v>83089</v>
      </c>
      <c r="O37" s="38"/>
      <c r="P37" s="38"/>
      <c r="Q37" s="41"/>
      <c r="R37" s="61" t="str">
        <f>IF(C37="","000",C37)&amp;IF(D37="","0000",D37)</f>
        <v>2211006</v>
      </c>
    </row>
    <row r="38" spans="1:18" s="12" customFormat="1" ht="11.25">
      <c r="A38" s="44" t="s">
        <v>53</v>
      </c>
      <c r="B38" s="43" t="s">
        <v>26</v>
      </c>
      <c r="C38" s="60" t="s">
        <v>54</v>
      </c>
      <c r="D38" s="60" t="s">
        <v>36</v>
      </c>
      <c r="E38" s="37">
        <f>G38+Q38-F38</f>
        <v>10008.219999999999</v>
      </c>
      <c r="F38" s="38"/>
      <c r="G38" s="33">
        <f>I38+J38+K38+L38+M38+N38+O38+P38-H38</f>
        <v>10008.219999999999</v>
      </c>
      <c r="H38" s="38"/>
      <c r="I38" s="34"/>
      <c r="J38" s="35"/>
      <c r="K38" s="34"/>
      <c r="L38" s="34"/>
      <c r="M38" s="35"/>
      <c r="N38" s="38"/>
      <c r="O38" s="38"/>
      <c r="P38" s="38">
        <v>10008.219999999999</v>
      </c>
      <c r="Q38" s="41"/>
      <c r="R38" s="61" t="str">
        <f>IF(C38="","000",C38)&amp;IF(D38="","0000",D38)</f>
        <v>2220104</v>
      </c>
    </row>
    <row r="39" spans="1:18" s="12" customFormat="1" ht="11.25">
      <c r="A39" s="44" t="s">
        <v>53</v>
      </c>
      <c r="B39" s="43" t="s">
        <v>26</v>
      </c>
      <c r="C39" s="60" t="s">
        <v>54</v>
      </c>
      <c r="D39" s="60" t="s">
        <v>38</v>
      </c>
      <c r="E39" s="37">
        <f>G39+Q39-F39</f>
        <v>733</v>
      </c>
      <c r="F39" s="38"/>
      <c r="G39" s="33">
        <f>I39+J39+K39+L39+M39+N39+O39+P39-H39</f>
        <v>733</v>
      </c>
      <c r="H39" s="38"/>
      <c r="I39" s="34"/>
      <c r="J39" s="35"/>
      <c r="K39" s="34"/>
      <c r="L39" s="34"/>
      <c r="M39" s="35"/>
      <c r="N39" s="38"/>
      <c r="O39" s="38"/>
      <c r="P39" s="38">
        <v>733</v>
      </c>
      <c r="Q39" s="41"/>
      <c r="R39" s="61" t="str">
        <f>IF(C39="","000",C39)&amp;IF(D39="","0000",D39)</f>
        <v>2220203</v>
      </c>
    </row>
    <row r="40" spans="1:18" s="12" customFormat="1" ht="11.25">
      <c r="A40" s="44" t="s">
        <v>53</v>
      </c>
      <c r="B40" s="43" t="s">
        <v>26</v>
      </c>
      <c r="C40" s="60" t="s">
        <v>54</v>
      </c>
      <c r="D40" s="60" t="s">
        <v>55</v>
      </c>
      <c r="E40" s="37">
        <f>G40+Q40-F40</f>
        <v>9000</v>
      </c>
      <c r="F40" s="38"/>
      <c r="G40" s="33">
        <f>I40+J40+K40+L40+M40+N40+O40+P40-H40</f>
        <v>9000</v>
      </c>
      <c r="H40" s="38"/>
      <c r="I40" s="34"/>
      <c r="J40" s="35"/>
      <c r="K40" s="34"/>
      <c r="L40" s="34"/>
      <c r="M40" s="35"/>
      <c r="N40" s="38"/>
      <c r="O40" s="38"/>
      <c r="P40" s="38">
        <v>9000</v>
      </c>
      <c r="Q40" s="41"/>
      <c r="R40" s="61" t="str">
        <f>IF(C40="","000",C40)&amp;IF(D40="","0000",D40)</f>
        <v>2220503</v>
      </c>
    </row>
    <row r="41" spans="1:18" s="12" customFormat="1" ht="11.25">
      <c r="A41" s="44" t="s">
        <v>53</v>
      </c>
      <c r="B41" s="43" t="s">
        <v>26</v>
      </c>
      <c r="C41" s="60" t="s">
        <v>54</v>
      </c>
      <c r="D41" s="60" t="s">
        <v>56</v>
      </c>
      <c r="E41" s="37">
        <f>G41+Q41-F41</f>
        <v>70000</v>
      </c>
      <c r="F41" s="38"/>
      <c r="G41" s="33">
        <f>I41+J41+K41+L41+M41+N41+O41+P41-H41</f>
        <v>70000</v>
      </c>
      <c r="H41" s="38"/>
      <c r="I41" s="34"/>
      <c r="J41" s="35"/>
      <c r="K41" s="34"/>
      <c r="L41" s="34"/>
      <c r="M41" s="35"/>
      <c r="N41" s="38"/>
      <c r="O41" s="38">
        <v>70000</v>
      </c>
      <c r="P41" s="38"/>
      <c r="Q41" s="41"/>
      <c r="R41" s="61" t="str">
        <f>IF(C41="","000",C41)&amp;IF(D41="","0000",D41)</f>
        <v>2220801</v>
      </c>
    </row>
    <row r="42" spans="1:18" s="12" customFormat="1" ht="11.25">
      <c r="A42" s="44" t="s">
        <v>57</v>
      </c>
      <c r="B42" s="43" t="s">
        <v>26</v>
      </c>
      <c r="C42" s="60" t="s">
        <v>58</v>
      </c>
      <c r="D42" s="60" t="s">
        <v>36</v>
      </c>
      <c r="E42" s="37">
        <f>G42+Q42-F42</f>
        <v>1191287.8400000001</v>
      </c>
      <c r="F42" s="38"/>
      <c r="G42" s="33">
        <f>I42+J42+K42+L42+M42+N42+O42+P42-H42</f>
        <v>1191287.8400000001</v>
      </c>
      <c r="H42" s="38"/>
      <c r="I42" s="34"/>
      <c r="J42" s="35"/>
      <c r="K42" s="34"/>
      <c r="L42" s="34"/>
      <c r="M42" s="35"/>
      <c r="N42" s="38">
        <v>166100</v>
      </c>
      <c r="O42" s="38"/>
      <c r="P42" s="38">
        <v>1025187.84</v>
      </c>
      <c r="Q42" s="41"/>
      <c r="R42" s="61" t="str">
        <f>IF(C42="","000",C42)&amp;IF(D42="","0000",D42)</f>
        <v>2230104</v>
      </c>
    </row>
    <row r="43" spans="1:18" s="12" customFormat="1" ht="11.25">
      <c r="A43" s="44" t="s">
        <v>57</v>
      </c>
      <c r="B43" s="43" t="s">
        <v>26</v>
      </c>
      <c r="C43" s="60" t="s">
        <v>58</v>
      </c>
      <c r="D43" s="60" t="s">
        <v>50</v>
      </c>
      <c r="E43" s="37">
        <f>G43+Q43-F43</f>
        <v>317711.82</v>
      </c>
      <c r="F43" s="38"/>
      <c r="G43" s="33">
        <f>I43+J43+K43+L43+M43+N43+O43+P43-H43</f>
        <v>317711.82</v>
      </c>
      <c r="H43" s="38"/>
      <c r="I43" s="34"/>
      <c r="J43" s="35"/>
      <c r="K43" s="34"/>
      <c r="L43" s="34"/>
      <c r="M43" s="35"/>
      <c r="N43" s="38">
        <v>28451.09</v>
      </c>
      <c r="O43" s="38">
        <v>148922.51</v>
      </c>
      <c r="P43" s="38">
        <v>140338.22</v>
      </c>
      <c r="Q43" s="41"/>
      <c r="R43" s="61" t="str">
        <f>IF(C43="","000",C43)&amp;IF(D43="","0000",D43)</f>
        <v>2230113</v>
      </c>
    </row>
    <row r="44" spans="1:18" s="12" customFormat="1" ht="11.25">
      <c r="A44" s="44" t="s">
        <v>57</v>
      </c>
      <c r="B44" s="43" t="s">
        <v>26</v>
      </c>
      <c r="C44" s="60" t="s">
        <v>58</v>
      </c>
      <c r="D44" s="60" t="s">
        <v>38</v>
      </c>
      <c r="E44" s="37">
        <f>G44+Q44-F44</f>
        <v>15985.08</v>
      </c>
      <c r="F44" s="38"/>
      <c r="G44" s="33">
        <f>I44+J44+K44+L44+M44+N44+O44+P44-H44</f>
        <v>15985.08</v>
      </c>
      <c r="H44" s="38"/>
      <c r="I44" s="34"/>
      <c r="J44" s="35"/>
      <c r="K44" s="34"/>
      <c r="L44" s="34"/>
      <c r="M44" s="35"/>
      <c r="N44" s="38"/>
      <c r="O44" s="38"/>
      <c r="P44" s="38">
        <v>15985.08</v>
      </c>
      <c r="Q44" s="41"/>
      <c r="R44" s="61" t="str">
        <f>IF(C44="","000",C44)&amp;IF(D44="","0000",D44)</f>
        <v>2230203</v>
      </c>
    </row>
    <row r="45" spans="1:18" s="12" customFormat="1" ht="11.25">
      <c r="A45" s="44" t="s">
        <v>57</v>
      </c>
      <c r="B45" s="43" t="s">
        <v>26</v>
      </c>
      <c r="C45" s="60" t="s">
        <v>58</v>
      </c>
      <c r="D45" s="60" t="s">
        <v>59</v>
      </c>
      <c r="E45" s="37">
        <f>G45+Q45-F45</f>
        <v>117607.01</v>
      </c>
      <c r="F45" s="38"/>
      <c r="G45" s="33">
        <f>I45+J45+K45+L45+M45+N45+O45+P45-H45</f>
        <v>117607.01</v>
      </c>
      <c r="H45" s="38"/>
      <c r="I45" s="34"/>
      <c r="J45" s="35"/>
      <c r="K45" s="34"/>
      <c r="L45" s="34"/>
      <c r="M45" s="35"/>
      <c r="N45" s="38">
        <v>117607.01</v>
      </c>
      <c r="O45" s="38"/>
      <c r="P45" s="38"/>
      <c r="Q45" s="41"/>
      <c r="R45" s="61" t="str">
        <f>IF(C45="","000",C45)&amp;IF(D45="","0000",D45)</f>
        <v>2230501</v>
      </c>
    </row>
    <row r="46" spans="1:18" s="12" customFormat="1" ht="11.25">
      <c r="A46" s="44" t="s">
        <v>57</v>
      </c>
      <c r="B46" s="43" t="s">
        <v>26</v>
      </c>
      <c r="C46" s="60" t="s">
        <v>58</v>
      </c>
      <c r="D46" s="60" t="s">
        <v>55</v>
      </c>
      <c r="E46" s="37">
        <f>G46+Q46-F46</f>
        <v>5518555.3700000001</v>
      </c>
      <c r="F46" s="38"/>
      <c r="G46" s="33">
        <f>I46+J46+K46+L46+M46+N46+O46+P46-H46</f>
        <v>5518555.3700000001</v>
      </c>
      <c r="H46" s="38"/>
      <c r="I46" s="34"/>
      <c r="J46" s="35"/>
      <c r="K46" s="34"/>
      <c r="L46" s="34"/>
      <c r="M46" s="35"/>
      <c r="N46" s="38"/>
      <c r="O46" s="38">
        <v>5311314.32</v>
      </c>
      <c r="P46" s="38">
        <v>207241.05</v>
      </c>
      <c r="Q46" s="41"/>
      <c r="R46" s="61" t="str">
        <f>IF(C46="","000",C46)&amp;IF(D46="","0000",D46)</f>
        <v>2230503</v>
      </c>
    </row>
    <row r="47" spans="1:18" s="12" customFormat="1" ht="11.25">
      <c r="A47" s="44" t="s">
        <v>57</v>
      </c>
      <c r="B47" s="43" t="s">
        <v>26</v>
      </c>
      <c r="C47" s="60" t="s">
        <v>58</v>
      </c>
      <c r="D47" s="60" t="s">
        <v>41</v>
      </c>
      <c r="E47" s="37">
        <f>G47+Q47-F47</f>
        <v>37300</v>
      </c>
      <c r="F47" s="38"/>
      <c r="G47" s="33">
        <f>I47+J47+K47+L47+M47+N47+O47+P47-H47</f>
        <v>37300</v>
      </c>
      <c r="H47" s="38"/>
      <c r="I47" s="34"/>
      <c r="J47" s="35"/>
      <c r="K47" s="34"/>
      <c r="L47" s="34"/>
      <c r="M47" s="35"/>
      <c r="N47" s="38">
        <v>37300</v>
      </c>
      <c r="O47" s="38"/>
      <c r="P47" s="38"/>
      <c r="Q47" s="41"/>
      <c r="R47" s="61" t="str">
        <f>IF(C47="","000",C47)&amp;IF(D47="","0000",D47)</f>
        <v>2230804</v>
      </c>
    </row>
    <row r="48" spans="1:18" s="12" customFormat="1" ht="11.25">
      <c r="A48" s="44" t="s">
        <v>60</v>
      </c>
      <c r="B48" s="43" t="s">
        <v>26</v>
      </c>
      <c r="C48" s="60" t="s">
        <v>61</v>
      </c>
      <c r="D48" s="60" t="s">
        <v>50</v>
      </c>
      <c r="E48" s="37">
        <f>G48+Q48-F48</f>
        <v>1075409.53</v>
      </c>
      <c r="F48" s="38"/>
      <c r="G48" s="33">
        <f>I48+J48+K48+L48+M48+N48+O48+P48-H48</f>
        <v>1075409.53</v>
      </c>
      <c r="H48" s="38"/>
      <c r="I48" s="34"/>
      <c r="J48" s="35"/>
      <c r="K48" s="34"/>
      <c r="L48" s="34"/>
      <c r="M48" s="35"/>
      <c r="N48" s="38">
        <v>1075409.53</v>
      </c>
      <c r="O48" s="38"/>
      <c r="P48" s="38"/>
      <c r="Q48" s="41"/>
      <c r="R48" s="61" t="str">
        <f>IF(C48="","000",C48)&amp;IF(D48="","0000",D48)</f>
        <v>2240113</v>
      </c>
    </row>
    <row r="49" spans="1:18" s="12" customFormat="1" ht="11.25">
      <c r="A49" s="44" t="s">
        <v>60</v>
      </c>
      <c r="B49" s="43" t="s">
        <v>26</v>
      </c>
      <c r="C49" s="60" t="s">
        <v>61</v>
      </c>
      <c r="D49" s="60" t="s">
        <v>56</v>
      </c>
      <c r="E49" s="37">
        <f>G49+Q49-F49</f>
        <v>318700</v>
      </c>
      <c r="F49" s="38"/>
      <c r="G49" s="33">
        <f>I49+J49+K49+L49+M49+N49+O49+P49-H49</f>
        <v>318700</v>
      </c>
      <c r="H49" s="38"/>
      <c r="I49" s="34"/>
      <c r="J49" s="35"/>
      <c r="K49" s="34"/>
      <c r="L49" s="34"/>
      <c r="M49" s="35"/>
      <c r="N49" s="38"/>
      <c r="O49" s="38">
        <v>318700</v>
      </c>
      <c r="P49" s="38"/>
      <c r="Q49" s="41"/>
      <c r="R49" s="61" t="str">
        <f>IF(C49="","000",C49)&amp;IF(D49="","0000",D49)</f>
        <v>2240801</v>
      </c>
    </row>
    <row r="50" spans="1:18" s="12" customFormat="1" ht="11.25">
      <c r="A50" s="44" t="s">
        <v>62</v>
      </c>
      <c r="B50" s="43" t="s">
        <v>26</v>
      </c>
      <c r="C50" s="60" t="s">
        <v>63</v>
      </c>
      <c r="D50" s="60" t="s">
        <v>64</v>
      </c>
      <c r="E50" s="37">
        <f>G50+Q50-F50</f>
        <v>2580</v>
      </c>
      <c r="F50" s="38"/>
      <c r="G50" s="33">
        <f>I50+J50+K50+L50+M50+N50+O50+P50-H50</f>
        <v>2580</v>
      </c>
      <c r="H50" s="38"/>
      <c r="I50" s="34"/>
      <c r="J50" s="35"/>
      <c r="K50" s="34"/>
      <c r="L50" s="34"/>
      <c r="M50" s="35"/>
      <c r="N50" s="38">
        <v>2580</v>
      </c>
      <c r="O50" s="38"/>
      <c r="P50" s="38"/>
      <c r="Q50" s="41"/>
      <c r="R50" s="61" t="str">
        <f>IF(C50="","000",C50)&amp;IF(D50="","0000",D50)</f>
        <v>2250103</v>
      </c>
    </row>
    <row r="51" spans="1:18" s="12" customFormat="1" ht="11.25">
      <c r="A51" s="44" t="s">
        <v>62</v>
      </c>
      <c r="B51" s="43" t="s">
        <v>26</v>
      </c>
      <c r="C51" s="60" t="s">
        <v>63</v>
      </c>
      <c r="D51" s="60" t="s">
        <v>36</v>
      </c>
      <c r="E51" s="37">
        <f>G51+Q51-F51</f>
        <v>586887.5</v>
      </c>
      <c r="F51" s="38"/>
      <c r="G51" s="33">
        <f>I51+J51+K51+L51+M51+N51+O51+P51-H51</f>
        <v>586887.5</v>
      </c>
      <c r="H51" s="38"/>
      <c r="I51" s="34"/>
      <c r="J51" s="35"/>
      <c r="K51" s="34"/>
      <c r="L51" s="34"/>
      <c r="M51" s="35"/>
      <c r="N51" s="38">
        <v>19000</v>
      </c>
      <c r="O51" s="38"/>
      <c r="P51" s="38">
        <v>567887.5</v>
      </c>
      <c r="Q51" s="41"/>
      <c r="R51" s="61" t="str">
        <f>IF(C51="","000",C51)&amp;IF(D51="","0000",D51)</f>
        <v>2250104</v>
      </c>
    </row>
    <row r="52" spans="1:18" s="12" customFormat="1" ht="11.25">
      <c r="A52" s="44" t="s">
        <v>62</v>
      </c>
      <c r="B52" s="43" t="s">
        <v>26</v>
      </c>
      <c r="C52" s="60" t="s">
        <v>63</v>
      </c>
      <c r="D52" s="60" t="s">
        <v>50</v>
      </c>
      <c r="E52" s="37">
        <f>G52+Q52-F52</f>
        <v>116816.08</v>
      </c>
      <c r="F52" s="38"/>
      <c r="G52" s="33">
        <f>I52+J52+K52+L52+M52+N52+O52+P52-H52</f>
        <v>116816.08</v>
      </c>
      <c r="H52" s="38"/>
      <c r="I52" s="34"/>
      <c r="J52" s="35"/>
      <c r="K52" s="34"/>
      <c r="L52" s="34"/>
      <c r="M52" s="35"/>
      <c r="N52" s="38"/>
      <c r="O52" s="38">
        <v>81713.259999999995</v>
      </c>
      <c r="P52" s="38">
        <v>35102.82</v>
      </c>
      <c r="Q52" s="41"/>
      <c r="R52" s="61" t="str">
        <f>IF(C52="","000",C52)&amp;IF(D52="","0000",D52)</f>
        <v>2250113</v>
      </c>
    </row>
    <row r="53" spans="1:18" s="12" customFormat="1" ht="11.25">
      <c r="A53" s="44" t="s">
        <v>62</v>
      </c>
      <c r="B53" s="43" t="s">
        <v>26</v>
      </c>
      <c r="C53" s="60" t="s">
        <v>63</v>
      </c>
      <c r="D53" s="60" t="s">
        <v>65</v>
      </c>
      <c r="E53" s="37">
        <f>G53+Q53-F53</f>
        <v>221513.05</v>
      </c>
      <c r="F53" s="38"/>
      <c r="G53" s="33">
        <f>I53+J53+K53+L53+M53+N53+O53+P53-H53</f>
        <v>221513.05</v>
      </c>
      <c r="H53" s="38"/>
      <c r="I53" s="34"/>
      <c r="J53" s="35"/>
      <c r="K53" s="34"/>
      <c r="L53" s="34"/>
      <c r="M53" s="35"/>
      <c r="N53" s="38"/>
      <c r="O53" s="38">
        <v>22800</v>
      </c>
      <c r="P53" s="38">
        <v>198713.05</v>
      </c>
      <c r="Q53" s="41"/>
      <c r="R53" s="61" t="str">
        <f>IF(C53="","000",C53)&amp;IF(D53="","0000",D53)</f>
        <v>2250310</v>
      </c>
    </row>
    <row r="54" spans="1:18" s="12" customFormat="1" ht="11.25">
      <c r="A54" s="44" t="s">
        <v>62</v>
      </c>
      <c r="B54" s="43" t="s">
        <v>26</v>
      </c>
      <c r="C54" s="60" t="s">
        <v>63</v>
      </c>
      <c r="D54" s="60" t="s">
        <v>66</v>
      </c>
      <c r="E54" s="37">
        <f>G54+Q54-F54</f>
        <v>53324317.969999999</v>
      </c>
      <c r="F54" s="38"/>
      <c r="G54" s="33">
        <f>I54+J54+K54+L54+M54+N54+O54+P54-H54</f>
        <v>53324317.969999999</v>
      </c>
      <c r="H54" s="38"/>
      <c r="I54" s="34"/>
      <c r="J54" s="35"/>
      <c r="K54" s="34"/>
      <c r="L54" s="34"/>
      <c r="M54" s="35"/>
      <c r="N54" s="38">
        <v>10798786.23</v>
      </c>
      <c r="O54" s="38">
        <v>33079492.82</v>
      </c>
      <c r="P54" s="38">
        <v>9446038.9199999999</v>
      </c>
      <c r="Q54" s="41"/>
      <c r="R54" s="61" t="str">
        <f>IF(C54="","000",C54)&amp;IF(D54="","0000",D54)</f>
        <v>2250409</v>
      </c>
    </row>
    <row r="55" spans="1:18" s="12" customFormat="1" ht="11.25">
      <c r="A55" s="44" t="s">
        <v>62</v>
      </c>
      <c r="B55" s="43" t="s">
        <v>26</v>
      </c>
      <c r="C55" s="60" t="s">
        <v>63</v>
      </c>
      <c r="D55" s="60" t="s">
        <v>51</v>
      </c>
      <c r="E55" s="37">
        <f>G55+Q55-F55</f>
        <v>800</v>
      </c>
      <c r="F55" s="38"/>
      <c r="G55" s="33">
        <f>I55+J55+K55+L55+M55+N55+O55+P55-H55</f>
        <v>800</v>
      </c>
      <c r="H55" s="38"/>
      <c r="I55" s="34"/>
      <c r="J55" s="35"/>
      <c r="K55" s="34"/>
      <c r="L55" s="34"/>
      <c r="M55" s="35"/>
      <c r="N55" s="38"/>
      <c r="O55" s="38"/>
      <c r="P55" s="38">
        <v>800</v>
      </c>
      <c r="Q55" s="41"/>
      <c r="R55" s="61" t="str">
        <f>IF(C55="","000",C55)&amp;IF(D55="","0000",D55)</f>
        <v>2250410</v>
      </c>
    </row>
    <row r="56" spans="1:18" s="12" customFormat="1" ht="11.25">
      <c r="A56" s="44" t="s">
        <v>62</v>
      </c>
      <c r="B56" s="43" t="s">
        <v>26</v>
      </c>
      <c r="C56" s="60" t="s">
        <v>63</v>
      </c>
      <c r="D56" s="60" t="s">
        <v>59</v>
      </c>
      <c r="E56" s="37">
        <f>G56+Q56-F56</f>
        <v>2002014.03</v>
      </c>
      <c r="F56" s="38"/>
      <c r="G56" s="33">
        <f>I56+J56+K56+L56+M56+N56+O56+P56-H56</f>
        <v>2002014.03</v>
      </c>
      <c r="H56" s="38"/>
      <c r="I56" s="34"/>
      <c r="J56" s="35"/>
      <c r="K56" s="34"/>
      <c r="L56" s="34"/>
      <c r="M56" s="35"/>
      <c r="N56" s="38">
        <v>866985.8</v>
      </c>
      <c r="O56" s="38">
        <v>1116621.44</v>
      </c>
      <c r="P56" s="38">
        <v>18406.79</v>
      </c>
      <c r="Q56" s="41"/>
      <c r="R56" s="61" t="str">
        <f>IF(C56="","000",C56)&amp;IF(D56="","0000",D56)</f>
        <v>2250501</v>
      </c>
    </row>
    <row r="57" spans="1:18" s="12" customFormat="1" ht="11.25">
      <c r="A57" s="44" t="s">
        <v>62</v>
      </c>
      <c r="B57" s="43" t="s">
        <v>26</v>
      </c>
      <c r="C57" s="60" t="s">
        <v>63</v>
      </c>
      <c r="D57" s="60" t="s">
        <v>67</v>
      </c>
      <c r="E57" s="37">
        <f>G57+Q57-F57</f>
        <v>48011.73</v>
      </c>
      <c r="F57" s="38"/>
      <c r="G57" s="33">
        <f>I57+J57+K57+L57+M57+N57+O57+P57-H57</f>
        <v>48011.73</v>
      </c>
      <c r="H57" s="38"/>
      <c r="I57" s="34"/>
      <c r="J57" s="35"/>
      <c r="K57" s="34"/>
      <c r="L57" s="34"/>
      <c r="M57" s="35"/>
      <c r="N57" s="38"/>
      <c r="O57" s="38"/>
      <c r="P57" s="38">
        <v>48011.73</v>
      </c>
      <c r="Q57" s="41"/>
      <c r="R57" s="61" t="str">
        <f>IF(C57="","000",C57)&amp;IF(D57="","0000",D57)</f>
        <v>2250502</v>
      </c>
    </row>
    <row r="58" spans="1:18" s="12" customFormat="1" ht="11.25">
      <c r="A58" s="44" t="s">
        <v>62</v>
      </c>
      <c r="B58" s="43" t="s">
        <v>26</v>
      </c>
      <c r="C58" s="60" t="s">
        <v>63</v>
      </c>
      <c r="D58" s="60" t="s">
        <v>55</v>
      </c>
      <c r="E58" s="37">
        <f>G58+Q58-F58</f>
        <v>7797371.7300000004</v>
      </c>
      <c r="F58" s="38"/>
      <c r="G58" s="33">
        <f>I58+J58+K58+L58+M58+N58+O58+P58-H58</f>
        <v>7797371.7300000004</v>
      </c>
      <c r="H58" s="38"/>
      <c r="I58" s="34"/>
      <c r="J58" s="35"/>
      <c r="K58" s="34"/>
      <c r="L58" s="34"/>
      <c r="M58" s="35"/>
      <c r="N58" s="38"/>
      <c r="O58" s="38">
        <v>3072733.24</v>
      </c>
      <c r="P58" s="38">
        <v>4724638.49</v>
      </c>
      <c r="Q58" s="41"/>
      <c r="R58" s="61" t="str">
        <f>IF(C58="","000",C58)&amp;IF(D58="","0000",D58)</f>
        <v>2250503</v>
      </c>
    </row>
    <row r="59" spans="1:18" s="12" customFormat="1" ht="11.25">
      <c r="A59" s="44" t="s">
        <v>68</v>
      </c>
      <c r="B59" s="43" t="s">
        <v>26</v>
      </c>
      <c r="C59" s="60" t="s">
        <v>69</v>
      </c>
      <c r="D59" s="60" t="s">
        <v>36</v>
      </c>
      <c r="E59" s="37">
        <f>G59+Q59-F59</f>
        <v>1633400.93</v>
      </c>
      <c r="F59" s="38"/>
      <c r="G59" s="33">
        <f>I59+J59+K59+L59+M59+N59+O59+P59-H59</f>
        <v>1633400.93</v>
      </c>
      <c r="H59" s="38"/>
      <c r="I59" s="34"/>
      <c r="J59" s="35"/>
      <c r="K59" s="34"/>
      <c r="L59" s="34"/>
      <c r="M59" s="35"/>
      <c r="N59" s="38">
        <v>806425.05</v>
      </c>
      <c r="O59" s="38"/>
      <c r="P59" s="38">
        <v>826975.88</v>
      </c>
      <c r="Q59" s="41"/>
      <c r="R59" s="61" t="str">
        <f>IF(C59="","000",C59)&amp;IF(D59="","0000",D59)</f>
        <v>2260104</v>
      </c>
    </row>
    <row r="60" spans="1:18" s="12" customFormat="1" ht="11.25">
      <c r="A60" s="44" t="s">
        <v>68</v>
      </c>
      <c r="B60" s="43" t="s">
        <v>26</v>
      </c>
      <c r="C60" s="60" t="s">
        <v>69</v>
      </c>
      <c r="D60" s="60" t="s">
        <v>49</v>
      </c>
      <c r="E60" s="37">
        <f>G60+Q60-F60</f>
        <v>15471</v>
      </c>
      <c r="F60" s="38"/>
      <c r="G60" s="33">
        <f>I60+J60+K60+L60+M60+N60+O60+P60-H60</f>
        <v>15471</v>
      </c>
      <c r="H60" s="38"/>
      <c r="I60" s="34"/>
      <c r="J60" s="35"/>
      <c r="K60" s="34"/>
      <c r="L60" s="34"/>
      <c r="M60" s="35"/>
      <c r="N60" s="38">
        <v>15471</v>
      </c>
      <c r="O60" s="38"/>
      <c r="P60" s="38"/>
      <c r="Q60" s="41"/>
      <c r="R60" s="61" t="str">
        <f>IF(C60="","000",C60)&amp;IF(D60="","0000",D60)</f>
        <v>2260105</v>
      </c>
    </row>
    <row r="61" spans="1:18" s="12" customFormat="1" ht="11.25">
      <c r="A61" s="44" t="s">
        <v>68</v>
      </c>
      <c r="B61" s="43" t="s">
        <v>26</v>
      </c>
      <c r="C61" s="60" t="s">
        <v>69</v>
      </c>
      <c r="D61" s="60" t="s">
        <v>37</v>
      </c>
      <c r="E61" s="37">
        <f>G61+Q61-F61</f>
        <v>291165.53999999998</v>
      </c>
      <c r="F61" s="38"/>
      <c r="G61" s="33">
        <f>I61+J61+K61+L61+M61+N61+O61+P61-H61</f>
        <v>291165.53999999998</v>
      </c>
      <c r="H61" s="38"/>
      <c r="I61" s="34"/>
      <c r="J61" s="35"/>
      <c r="K61" s="34"/>
      <c r="L61" s="34"/>
      <c r="M61" s="35"/>
      <c r="N61" s="38">
        <v>291165.53999999998</v>
      </c>
      <c r="O61" s="38"/>
      <c r="P61" s="38"/>
      <c r="Q61" s="41"/>
      <c r="R61" s="61" t="str">
        <f>IF(C61="","000",C61)&amp;IF(D61="","0000",D61)</f>
        <v>2260106</v>
      </c>
    </row>
    <row r="62" spans="1:18" s="12" customFormat="1" ht="11.25">
      <c r="A62" s="44" t="s">
        <v>68</v>
      </c>
      <c r="B62" s="43" t="s">
        <v>26</v>
      </c>
      <c r="C62" s="60" t="s">
        <v>69</v>
      </c>
      <c r="D62" s="60" t="s">
        <v>50</v>
      </c>
      <c r="E62" s="37">
        <f>G62+Q62-F62</f>
        <v>560886.12</v>
      </c>
      <c r="F62" s="38"/>
      <c r="G62" s="33">
        <f>I62+J62+K62+L62+M62+N62+O62+P62-H62</f>
        <v>560886.12</v>
      </c>
      <c r="H62" s="38"/>
      <c r="I62" s="34"/>
      <c r="J62" s="35"/>
      <c r="K62" s="34"/>
      <c r="L62" s="34"/>
      <c r="M62" s="35"/>
      <c r="N62" s="38">
        <v>65757</v>
      </c>
      <c r="O62" s="38">
        <v>143000</v>
      </c>
      <c r="P62" s="38">
        <v>352129.12</v>
      </c>
      <c r="Q62" s="41"/>
      <c r="R62" s="61" t="str">
        <f>IF(C62="","000",C62)&amp;IF(D62="","0000",D62)</f>
        <v>2260113</v>
      </c>
    </row>
    <row r="63" spans="1:18" s="12" customFormat="1" ht="11.25">
      <c r="A63" s="44" t="s">
        <v>68</v>
      </c>
      <c r="B63" s="43" t="s">
        <v>26</v>
      </c>
      <c r="C63" s="60" t="s">
        <v>69</v>
      </c>
      <c r="D63" s="60" t="s">
        <v>38</v>
      </c>
      <c r="E63" s="37">
        <f>G63+Q63-F63</f>
        <v>2641</v>
      </c>
      <c r="F63" s="38"/>
      <c r="G63" s="33">
        <f>I63+J63+K63+L63+M63+N63+O63+P63-H63</f>
        <v>2641</v>
      </c>
      <c r="H63" s="38"/>
      <c r="I63" s="34"/>
      <c r="J63" s="35"/>
      <c r="K63" s="34"/>
      <c r="L63" s="34"/>
      <c r="M63" s="35"/>
      <c r="N63" s="38"/>
      <c r="O63" s="38"/>
      <c r="P63" s="38">
        <v>2641</v>
      </c>
      <c r="Q63" s="41"/>
      <c r="R63" s="61" t="str">
        <f>IF(C63="","000",C63)&amp;IF(D63="","0000",D63)</f>
        <v>2260203</v>
      </c>
    </row>
    <row r="64" spans="1:18" s="12" customFormat="1" ht="11.25">
      <c r="A64" s="44" t="s">
        <v>68</v>
      </c>
      <c r="B64" s="43" t="s">
        <v>26</v>
      </c>
      <c r="C64" s="60" t="s">
        <v>69</v>
      </c>
      <c r="D64" s="60" t="s">
        <v>65</v>
      </c>
      <c r="E64" s="37">
        <f>G64+Q64-F64</f>
        <v>133302.74</v>
      </c>
      <c r="F64" s="38"/>
      <c r="G64" s="33">
        <f>I64+J64+K64+L64+M64+N64+O64+P64-H64</f>
        <v>133302.74</v>
      </c>
      <c r="H64" s="38"/>
      <c r="I64" s="34"/>
      <c r="J64" s="35"/>
      <c r="K64" s="34"/>
      <c r="L64" s="34"/>
      <c r="M64" s="35"/>
      <c r="N64" s="38"/>
      <c r="O64" s="38">
        <v>114950</v>
      </c>
      <c r="P64" s="38">
        <v>18352.740000000002</v>
      </c>
      <c r="Q64" s="41"/>
      <c r="R64" s="61" t="str">
        <f>IF(C64="","000",C64)&amp;IF(D64="","0000",D64)</f>
        <v>2260310</v>
      </c>
    </row>
    <row r="65" spans="1:18" s="12" customFormat="1" ht="11.25">
      <c r="A65" s="44" t="s">
        <v>68</v>
      </c>
      <c r="B65" s="43" t="s">
        <v>26</v>
      </c>
      <c r="C65" s="60" t="s">
        <v>69</v>
      </c>
      <c r="D65" s="60" t="s">
        <v>70</v>
      </c>
      <c r="E65" s="37">
        <f>G65+Q65-F65</f>
        <v>263100</v>
      </c>
      <c r="F65" s="38"/>
      <c r="G65" s="33">
        <f>I65+J65+K65+L65+M65+N65+O65+P65-H65</f>
        <v>263100</v>
      </c>
      <c r="H65" s="38"/>
      <c r="I65" s="34"/>
      <c r="J65" s="35"/>
      <c r="K65" s="34"/>
      <c r="L65" s="34"/>
      <c r="M65" s="35"/>
      <c r="N65" s="38">
        <v>263100</v>
      </c>
      <c r="O65" s="38"/>
      <c r="P65" s="38"/>
      <c r="Q65" s="41"/>
      <c r="R65" s="61" t="str">
        <f>IF(C65="","000",C65)&amp;IF(D65="","0000",D65)</f>
        <v>2260405</v>
      </c>
    </row>
    <row r="66" spans="1:18" s="12" customFormat="1" ht="11.25">
      <c r="A66" s="44" t="s">
        <v>68</v>
      </c>
      <c r="B66" s="43" t="s">
        <v>26</v>
      </c>
      <c r="C66" s="60" t="s">
        <v>69</v>
      </c>
      <c r="D66" s="60" t="s">
        <v>66</v>
      </c>
      <c r="E66" s="37">
        <f>G66+Q66-F66</f>
        <v>2223361.56</v>
      </c>
      <c r="F66" s="38"/>
      <c r="G66" s="33">
        <f>I66+J66+K66+L66+M66+N66+O66+P66-H66</f>
        <v>2223361.56</v>
      </c>
      <c r="H66" s="38"/>
      <c r="I66" s="34"/>
      <c r="J66" s="35"/>
      <c r="K66" s="34"/>
      <c r="L66" s="34"/>
      <c r="M66" s="35"/>
      <c r="N66" s="38">
        <v>24519</v>
      </c>
      <c r="O66" s="38">
        <v>1644049.56</v>
      </c>
      <c r="P66" s="38">
        <v>554793</v>
      </c>
      <c r="Q66" s="41"/>
      <c r="R66" s="61" t="str">
        <f>IF(C66="","000",C66)&amp;IF(D66="","0000",D66)</f>
        <v>2260409</v>
      </c>
    </row>
    <row r="67" spans="1:18" s="12" customFormat="1" ht="11.25">
      <c r="A67" s="44" t="s">
        <v>68</v>
      </c>
      <c r="B67" s="43" t="s">
        <v>26</v>
      </c>
      <c r="C67" s="60" t="s">
        <v>69</v>
      </c>
      <c r="D67" s="60" t="s">
        <v>51</v>
      </c>
      <c r="E67" s="37">
        <f>G67+Q67-F67</f>
        <v>54911.86</v>
      </c>
      <c r="F67" s="38"/>
      <c r="G67" s="33">
        <f>I67+J67+K67+L67+M67+N67+O67+P67-H67</f>
        <v>54911.86</v>
      </c>
      <c r="H67" s="38"/>
      <c r="I67" s="34"/>
      <c r="J67" s="35"/>
      <c r="K67" s="34"/>
      <c r="L67" s="34"/>
      <c r="M67" s="35"/>
      <c r="N67" s="38"/>
      <c r="O67" s="38"/>
      <c r="P67" s="38">
        <v>54911.86</v>
      </c>
      <c r="Q67" s="41"/>
      <c r="R67" s="61" t="str">
        <f>IF(C67="","000",C67)&amp;IF(D67="","0000",D67)</f>
        <v>2260410</v>
      </c>
    </row>
    <row r="68" spans="1:18" s="12" customFormat="1" ht="11.25">
      <c r="A68" s="44" t="s">
        <v>68</v>
      </c>
      <c r="B68" s="43" t="s">
        <v>26</v>
      </c>
      <c r="C68" s="60" t="s">
        <v>69</v>
      </c>
      <c r="D68" s="60" t="s">
        <v>71</v>
      </c>
      <c r="E68" s="37">
        <f>G68+Q68-F68</f>
        <v>831300</v>
      </c>
      <c r="F68" s="38"/>
      <c r="G68" s="33">
        <f>I68+J68+K68+L68+M68+N68+O68+P68-H68</f>
        <v>831300</v>
      </c>
      <c r="H68" s="38"/>
      <c r="I68" s="34"/>
      <c r="J68" s="35"/>
      <c r="K68" s="34"/>
      <c r="L68" s="34"/>
      <c r="M68" s="35"/>
      <c r="N68" s="38">
        <v>272800</v>
      </c>
      <c r="O68" s="38">
        <v>410000</v>
      </c>
      <c r="P68" s="38">
        <v>148500</v>
      </c>
      <c r="Q68" s="41"/>
      <c r="R68" s="61" t="str">
        <f>IF(C68="","000",C68)&amp;IF(D68="","0000",D68)</f>
        <v>2260412</v>
      </c>
    </row>
    <row r="69" spans="1:18" s="12" customFormat="1" ht="11.25">
      <c r="A69" s="44" t="s">
        <v>68</v>
      </c>
      <c r="B69" s="43" t="s">
        <v>26</v>
      </c>
      <c r="C69" s="60" t="s">
        <v>69</v>
      </c>
      <c r="D69" s="60" t="s">
        <v>67</v>
      </c>
      <c r="E69" s="37">
        <f>G69+Q69-F69</f>
        <v>425793.38</v>
      </c>
      <c r="F69" s="38"/>
      <c r="G69" s="33">
        <f>I69+J69+K69+L69+M69+N69+O69+P69-H69</f>
        <v>425793.38</v>
      </c>
      <c r="H69" s="38"/>
      <c r="I69" s="34"/>
      <c r="J69" s="35"/>
      <c r="K69" s="34"/>
      <c r="L69" s="34"/>
      <c r="M69" s="35"/>
      <c r="N69" s="38">
        <v>78530.7</v>
      </c>
      <c r="O69" s="38">
        <v>347262.68</v>
      </c>
      <c r="P69" s="38"/>
      <c r="Q69" s="41"/>
      <c r="R69" s="61" t="str">
        <f>IF(C69="","000",C69)&amp;IF(D69="","0000",D69)</f>
        <v>2260502</v>
      </c>
    </row>
    <row r="70" spans="1:18" s="12" customFormat="1" ht="11.25">
      <c r="A70" s="44" t="s">
        <v>68</v>
      </c>
      <c r="B70" s="43" t="s">
        <v>26</v>
      </c>
      <c r="C70" s="60" t="s">
        <v>69</v>
      </c>
      <c r="D70" s="60" t="s">
        <v>55</v>
      </c>
      <c r="E70" s="37">
        <f>G70+Q70-F70</f>
        <v>3869331.67</v>
      </c>
      <c r="F70" s="38"/>
      <c r="G70" s="33">
        <f>I70+J70+K70+L70+M70+N70+O70+P70-H70</f>
        <v>3869331.67</v>
      </c>
      <c r="H70" s="38"/>
      <c r="I70" s="34"/>
      <c r="J70" s="35"/>
      <c r="K70" s="34"/>
      <c r="L70" s="34"/>
      <c r="M70" s="35"/>
      <c r="N70" s="38"/>
      <c r="O70" s="38">
        <v>3536522</v>
      </c>
      <c r="P70" s="38">
        <v>332809.67</v>
      </c>
      <c r="Q70" s="41"/>
      <c r="R70" s="61" t="str">
        <f>IF(C70="","000",C70)&amp;IF(D70="","0000",D70)</f>
        <v>2260503</v>
      </c>
    </row>
    <row r="71" spans="1:18" s="12" customFormat="1" ht="11.25">
      <c r="A71" s="44" t="s">
        <v>68</v>
      </c>
      <c r="B71" s="43" t="s">
        <v>26</v>
      </c>
      <c r="C71" s="60" t="s">
        <v>69</v>
      </c>
      <c r="D71" s="60" t="s">
        <v>72</v>
      </c>
      <c r="E71" s="37">
        <f>G71+Q71-F71</f>
        <v>2271434</v>
      </c>
      <c r="F71" s="38"/>
      <c r="G71" s="33">
        <f>I71+J71+K71+L71+M71+N71+O71+P71-H71</f>
        <v>2271434</v>
      </c>
      <c r="H71" s="38"/>
      <c r="I71" s="34"/>
      <c r="J71" s="35"/>
      <c r="K71" s="34"/>
      <c r="L71" s="34"/>
      <c r="M71" s="35"/>
      <c r="N71" s="38">
        <v>2271434</v>
      </c>
      <c r="O71" s="38"/>
      <c r="P71" s="38"/>
      <c r="Q71" s="41"/>
      <c r="R71" s="61" t="str">
        <f>IF(C71="","000",C71)&amp;IF(D71="","0000",D71)</f>
        <v>2260702</v>
      </c>
    </row>
    <row r="72" spans="1:18" s="12" customFormat="1" ht="11.25">
      <c r="A72" s="44" t="s">
        <v>68</v>
      </c>
      <c r="B72" s="43" t="s">
        <v>26</v>
      </c>
      <c r="C72" s="60" t="s">
        <v>69</v>
      </c>
      <c r="D72" s="60" t="s">
        <v>73</v>
      </c>
      <c r="E72" s="37">
        <f>G72+Q72-F72</f>
        <v>57000</v>
      </c>
      <c r="F72" s="38"/>
      <c r="G72" s="33">
        <f>I72+J72+K72+L72+M72+N72+O72+P72-H72</f>
        <v>57000</v>
      </c>
      <c r="H72" s="38"/>
      <c r="I72" s="34"/>
      <c r="J72" s="35"/>
      <c r="K72" s="34"/>
      <c r="L72" s="34"/>
      <c r="M72" s="35"/>
      <c r="N72" s="38"/>
      <c r="O72" s="38">
        <v>40000</v>
      </c>
      <c r="P72" s="38">
        <v>17000</v>
      </c>
      <c r="Q72" s="41"/>
      <c r="R72" s="61" t="str">
        <f>IF(C72="","000",C72)&amp;IF(D72="","0000",D72)</f>
        <v>2260707</v>
      </c>
    </row>
    <row r="73" spans="1:18" s="12" customFormat="1" ht="11.25">
      <c r="A73" s="44" t="s">
        <v>68</v>
      </c>
      <c r="B73" s="43" t="s">
        <v>26</v>
      </c>
      <c r="C73" s="60" t="s">
        <v>69</v>
      </c>
      <c r="D73" s="60" t="s">
        <v>40</v>
      </c>
      <c r="E73" s="37">
        <f>G73+Q73-F73</f>
        <v>186160</v>
      </c>
      <c r="F73" s="38"/>
      <c r="G73" s="33">
        <f>I73+J73+K73+L73+M73+N73+O73+P73-H73</f>
        <v>186160</v>
      </c>
      <c r="H73" s="38"/>
      <c r="I73" s="34"/>
      <c r="J73" s="35"/>
      <c r="K73" s="34"/>
      <c r="L73" s="34"/>
      <c r="M73" s="35"/>
      <c r="N73" s="38">
        <v>75060</v>
      </c>
      <c r="O73" s="38"/>
      <c r="P73" s="38">
        <v>111100</v>
      </c>
      <c r="Q73" s="41"/>
      <c r="R73" s="61" t="str">
        <f>IF(C73="","000",C73)&amp;IF(D73="","0000",D73)</f>
        <v>2260709</v>
      </c>
    </row>
    <row r="74" spans="1:18" s="12" customFormat="1" ht="11.25">
      <c r="A74" s="44" t="s">
        <v>68</v>
      </c>
      <c r="B74" s="43" t="s">
        <v>26</v>
      </c>
      <c r="C74" s="60" t="s">
        <v>69</v>
      </c>
      <c r="D74" s="60" t="s">
        <v>56</v>
      </c>
      <c r="E74" s="37">
        <f>G74+Q74-F74</f>
        <v>633570.4</v>
      </c>
      <c r="F74" s="38"/>
      <c r="G74" s="33">
        <f>I74+J74+K74+L74+M74+N74+O74+P74-H74</f>
        <v>633570.4</v>
      </c>
      <c r="H74" s="38"/>
      <c r="I74" s="34"/>
      <c r="J74" s="35"/>
      <c r="K74" s="34"/>
      <c r="L74" s="34"/>
      <c r="M74" s="35"/>
      <c r="N74" s="38">
        <v>8470.4</v>
      </c>
      <c r="O74" s="38">
        <v>575600</v>
      </c>
      <c r="P74" s="38">
        <v>49500</v>
      </c>
      <c r="Q74" s="41"/>
      <c r="R74" s="61" t="str">
        <f>IF(C74="","000",C74)&amp;IF(D74="","0000",D74)</f>
        <v>2260801</v>
      </c>
    </row>
    <row r="75" spans="1:18" s="12" customFormat="1" ht="11.25">
      <c r="A75" s="44" t="s">
        <v>68</v>
      </c>
      <c r="B75" s="43" t="s">
        <v>26</v>
      </c>
      <c r="C75" s="60" t="s">
        <v>69</v>
      </c>
      <c r="D75" s="60" t="s">
        <v>41</v>
      </c>
      <c r="E75" s="37">
        <f>G75+Q75-F75</f>
        <v>62184.62</v>
      </c>
      <c r="F75" s="38"/>
      <c r="G75" s="33">
        <f>I75+J75+K75+L75+M75+N75+O75+P75-H75</f>
        <v>62184.62</v>
      </c>
      <c r="H75" s="38"/>
      <c r="I75" s="34"/>
      <c r="J75" s="35"/>
      <c r="K75" s="34"/>
      <c r="L75" s="34"/>
      <c r="M75" s="35"/>
      <c r="N75" s="38">
        <v>62184.62</v>
      </c>
      <c r="O75" s="38"/>
      <c r="P75" s="38"/>
      <c r="Q75" s="41"/>
      <c r="R75" s="61" t="str">
        <f>IF(C75="","000",C75)&amp;IF(D75="","0000",D75)</f>
        <v>2260804</v>
      </c>
    </row>
    <row r="76" spans="1:18" s="12" customFormat="1" ht="11.25">
      <c r="A76" s="44" t="s">
        <v>68</v>
      </c>
      <c r="B76" s="43" t="s">
        <v>26</v>
      </c>
      <c r="C76" s="60" t="s">
        <v>69</v>
      </c>
      <c r="D76" s="60" t="s">
        <v>52</v>
      </c>
      <c r="E76" s="37">
        <f>G76+Q76-F76</f>
        <v>26386.400000000001</v>
      </c>
      <c r="F76" s="38"/>
      <c r="G76" s="33">
        <f>I76+J76+K76+L76+M76+N76+O76+P76-H76</f>
        <v>26386.400000000001</v>
      </c>
      <c r="H76" s="38"/>
      <c r="I76" s="34"/>
      <c r="J76" s="35"/>
      <c r="K76" s="34"/>
      <c r="L76" s="34"/>
      <c r="M76" s="35"/>
      <c r="N76" s="38">
        <v>26386.400000000001</v>
      </c>
      <c r="O76" s="38"/>
      <c r="P76" s="38"/>
      <c r="Q76" s="41"/>
      <c r="R76" s="61" t="str">
        <f>IF(C76="","000",C76)&amp;IF(D76="","0000",D76)</f>
        <v>2261003</v>
      </c>
    </row>
    <row r="77" spans="1:18" s="12" customFormat="1" ht="11.25">
      <c r="A77" s="44" t="s">
        <v>68</v>
      </c>
      <c r="B77" s="43" t="s">
        <v>26</v>
      </c>
      <c r="C77" s="60" t="s">
        <v>69</v>
      </c>
      <c r="D77" s="60" t="s">
        <v>74</v>
      </c>
      <c r="E77" s="37">
        <f>G77+Q77-F77</f>
        <v>4434300</v>
      </c>
      <c r="F77" s="38"/>
      <c r="G77" s="33">
        <f>I77+J77+K77+L77+M77+N77+O77+P77-H77</f>
        <v>4434300</v>
      </c>
      <c r="H77" s="38"/>
      <c r="I77" s="34"/>
      <c r="J77" s="35"/>
      <c r="K77" s="34"/>
      <c r="L77" s="34"/>
      <c r="M77" s="35"/>
      <c r="N77" s="38">
        <v>4434300</v>
      </c>
      <c r="O77" s="38"/>
      <c r="P77" s="38"/>
      <c r="Q77" s="41"/>
      <c r="R77" s="61" t="str">
        <f>IF(C77="","000",C77)&amp;IF(D77="","0000",D77)</f>
        <v>2261004</v>
      </c>
    </row>
    <row r="78" spans="1:18" s="12" customFormat="1" ht="11.25">
      <c r="A78" s="44" t="s">
        <v>68</v>
      </c>
      <c r="B78" s="43" t="s">
        <v>26</v>
      </c>
      <c r="C78" s="60" t="s">
        <v>69</v>
      </c>
      <c r="D78" s="60" t="s">
        <v>42</v>
      </c>
      <c r="E78" s="37">
        <f>G78+Q78-F78</f>
        <v>58824</v>
      </c>
      <c r="F78" s="38"/>
      <c r="G78" s="33">
        <f>I78+J78+K78+L78+M78+N78+O78+P78-H78</f>
        <v>58824</v>
      </c>
      <c r="H78" s="38"/>
      <c r="I78" s="34"/>
      <c r="J78" s="35"/>
      <c r="K78" s="34"/>
      <c r="L78" s="34"/>
      <c r="M78" s="35"/>
      <c r="N78" s="38">
        <v>58824</v>
      </c>
      <c r="O78" s="38"/>
      <c r="P78" s="38"/>
      <c r="Q78" s="41"/>
      <c r="R78" s="61" t="str">
        <f>IF(C78="","000",C78)&amp;IF(D78="","0000",D78)</f>
        <v>2261006</v>
      </c>
    </row>
    <row r="79" spans="1:18" s="12" customFormat="1" ht="11.25">
      <c r="A79" s="44" t="s">
        <v>68</v>
      </c>
      <c r="B79" s="43" t="s">
        <v>26</v>
      </c>
      <c r="C79" s="60" t="s">
        <v>69</v>
      </c>
      <c r="D79" s="60" t="s">
        <v>75</v>
      </c>
      <c r="E79" s="37">
        <f>G79+Q79-F79</f>
        <v>7000</v>
      </c>
      <c r="F79" s="38"/>
      <c r="G79" s="33">
        <f>I79+J79+K79+L79+M79+N79+O79+P79-H79</f>
        <v>7000</v>
      </c>
      <c r="H79" s="38"/>
      <c r="I79" s="34"/>
      <c r="J79" s="35"/>
      <c r="K79" s="34"/>
      <c r="L79" s="34"/>
      <c r="M79" s="35"/>
      <c r="N79" s="38"/>
      <c r="O79" s="38">
        <v>6000</v>
      </c>
      <c r="P79" s="38">
        <v>1000</v>
      </c>
      <c r="Q79" s="41"/>
      <c r="R79" s="61" t="str">
        <f>IF(C79="","000",C79)&amp;IF(D79="","0000",D79)</f>
        <v>2261101</v>
      </c>
    </row>
    <row r="80" spans="1:18" s="12" customFormat="1" ht="11.25">
      <c r="A80" s="44" t="s">
        <v>68</v>
      </c>
      <c r="B80" s="43" t="s">
        <v>26</v>
      </c>
      <c r="C80" s="60" t="s">
        <v>69</v>
      </c>
      <c r="D80" s="60" t="s">
        <v>76</v>
      </c>
      <c r="E80" s="37">
        <f>G80+Q80-F80</f>
        <v>261513.04</v>
      </c>
      <c r="F80" s="38"/>
      <c r="G80" s="33">
        <f>I80+J80+K80+L80+M80+N80+O80+P80-H80</f>
        <v>261513.04</v>
      </c>
      <c r="H80" s="38"/>
      <c r="I80" s="34"/>
      <c r="J80" s="35"/>
      <c r="K80" s="34"/>
      <c r="L80" s="34"/>
      <c r="M80" s="35"/>
      <c r="N80" s="38">
        <v>77000</v>
      </c>
      <c r="O80" s="38">
        <v>35983.75</v>
      </c>
      <c r="P80" s="38">
        <v>148529.29</v>
      </c>
      <c r="Q80" s="41"/>
      <c r="R80" s="61" t="str">
        <f>IF(C80="","000",C80)&amp;IF(D80="","0000",D80)</f>
        <v>2261202</v>
      </c>
    </row>
    <row r="81" spans="1:18" s="12" customFormat="1" ht="11.25">
      <c r="A81" s="44" t="s">
        <v>68</v>
      </c>
      <c r="B81" s="43" t="s">
        <v>26</v>
      </c>
      <c r="C81" s="60" t="s">
        <v>69</v>
      </c>
      <c r="D81" s="60" t="s">
        <v>77</v>
      </c>
      <c r="E81" s="37">
        <f>G81+Q81-F81</f>
        <v>55921.3</v>
      </c>
      <c r="F81" s="38"/>
      <c r="G81" s="33">
        <f>I81+J81+K81+L81+M81+N81+O81+P81-H81</f>
        <v>55921.3</v>
      </c>
      <c r="H81" s="38"/>
      <c r="I81" s="34"/>
      <c r="J81" s="35"/>
      <c r="K81" s="34"/>
      <c r="L81" s="34"/>
      <c r="M81" s="35"/>
      <c r="N81" s="38"/>
      <c r="O81" s="38">
        <v>55921.3</v>
      </c>
      <c r="P81" s="38"/>
      <c r="Q81" s="41"/>
      <c r="R81" s="61" t="str">
        <f>IF(C81="","000",C81)&amp;IF(D81="","0000",D81)</f>
        <v>2261204</v>
      </c>
    </row>
    <row r="82" spans="1:18" s="12" customFormat="1" ht="11.25">
      <c r="A82" s="44" t="s">
        <v>78</v>
      </c>
      <c r="B82" s="43" t="s">
        <v>26</v>
      </c>
      <c r="C82" s="60" t="s">
        <v>79</v>
      </c>
      <c r="D82" s="60" t="s">
        <v>80</v>
      </c>
      <c r="E82" s="37">
        <f>G82+Q82-F82</f>
        <v>810172.85</v>
      </c>
      <c r="F82" s="38"/>
      <c r="G82" s="33">
        <f>I82+J82+K82+L82+M82+N82+O82+P82-H82</f>
        <v>810172.85</v>
      </c>
      <c r="H82" s="38"/>
      <c r="I82" s="34"/>
      <c r="J82" s="35"/>
      <c r="K82" s="34"/>
      <c r="L82" s="34"/>
      <c r="M82" s="35"/>
      <c r="N82" s="38">
        <v>810172.85</v>
      </c>
      <c r="O82" s="38"/>
      <c r="P82" s="38"/>
      <c r="Q82" s="41"/>
      <c r="R82" s="61" t="str">
        <f>IF(C82="","000",C82)&amp;IF(D82="","0000",D82)</f>
        <v>2311301</v>
      </c>
    </row>
    <row r="83" spans="1:18" s="12" customFormat="1" ht="22.5">
      <c r="A83" s="44" t="s">
        <v>81</v>
      </c>
      <c r="B83" s="43" t="s">
        <v>26</v>
      </c>
      <c r="C83" s="60" t="s">
        <v>82</v>
      </c>
      <c r="D83" s="60" t="s">
        <v>50</v>
      </c>
      <c r="E83" s="37">
        <f>G83+Q83-F83</f>
        <v>6407248.2199999997</v>
      </c>
      <c r="F83" s="38"/>
      <c r="G83" s="33">
        <f>I83+J83+K83+L83+M83+N83+O83+P83-H83</f>
        <v>6407248.2199999997</v>
      </c>
      <c r="H83" s="38"/>
      <c r="I83" s="34"/>
      <c r="J83" s="35"/>
      <c r="K83" s="34"/>
      <c r="L83" s="34"/>
      <c r="M83" s="35"/>
      <c r="N83" s="38">
        <v>6407248.2199999997</v>
      </c>
      <c r="O83" s="38"/>
      <c r="P83" s="38"/>
      <c r="Q83" s="41"/>
      <c r="R83" s="61" t="str">
        <f>IF(C83="","000",C83)&amp;IF(D83="","0000",D83)</f>
        <v>2410113</v>
      </c>
    </row>
    <row r="84" spans="1:18" s="12" customFormat="1" ht="22.5">
      <c r="A84" s="44" t="s">
        <v>81</v>
      </c>
      <c r="B84" s="43" t="s">
        <v>26</v>
      </c>
      <c r="C84" s="60" t="s">
        <v>82</v>
      </c>
      <c r="D84" s="60" t="s">
        <v>39</v>
      </c>
      <c r="E84" s="37">
        <f>G84+Q84-F84</f>
        <v>487797.38</v>
      </c>
      <c r="F84" s="38"/>
      <c r="G84" s="33">
        <f>I84+J84+K84+L84+M84+N84+O84+P84-H84</f>
        <v>487797.38</v>
      </c>
      <c r="H84" s="38"/>
      <c r="I84" s="34"/>
      <c r="J84" s="35"/>
      <c r="K84" s="34"/>
      <c r="L84" s="34"/>
      <c r="M84" s="35"/>
      <c r="N84" s="38">
        <v>487797.38</v>
      </c>
      <c r="O84" s="38"/>
      <c r="P84" s="38"/>
      <c r="Q84" s="41"/>
      <c r="R84" s="61" t="str">
        <f>IF(C84="","000",C84)&amp;IF(D84="","0000",D84)</f>
        <v>2410309</v>
      </c>
    </row>
    <row r="85" spans="1:18" s="12" customFormat="1" ht="22.5">
      <c r="A85" s="44" t="s">
        <v>81</v>
      </c>
      <c r="B85" s="43" t="s">
        <v>26</v>
      </c>
      <c r="C85" s="60" t="s">
        <v>82</v>
      </c>
      <c r="D85" s="60" t="s">
        <v>83</v>
      </c>
      <c r="E85" s="37">
        <f>G85+Q85-F85</f>
        <v>91541001.920000002</v>
      </c>
      <c r="F85" s="38"/>
      <c r="G85" s="33">
        <f>I85+J85+K85+L85+M85+N85+O85+P85-H85</f>
        <v>91541001.920000002</v>
      </c>
      <c r="H85" s="38"/>
      <c r="I85" s="34"/>
      <c r="J85" s="35"/>
      <c r="K85" s="34"/>
      <c r="L85" s="34"/>
      <c r="M85" s="35"/>
      <c r="N85" s="38">
        <v>91541001.920000002</v>
      </c>
      <c r="O85" s="38"/>
      <c r="P85" s="38"/>
      <c r="Q85" s="41"/>
      <c r="R85" s="61" t="str">
        <f>IF(C85="","000",C85)&amp;IF(D85="","0000",D85)</f>
        <v>2410701</v>
      </c>
    </row>
    <row r="86" spans="1:18" s="12" customFormat="1" ht="22.5">
      <c r="A86" s="44" t="s">
        <v>81</v>
      </c>
      <c r="B86" s="43" t="s">
        <v>26</v>
      </c>
      <c r="C86" s="60" t="s">
        <v>82</v>
      </c>
      <c r="D86" s="60" t="s">
        <v>72</v>
      </c>
      <c r="E86" s="37">
        <f>G86+Q86-F86</f>
        <v>152519276.22999999</v>
      </c>
      <c r="F86" s="38"/>
      <c r="G86" s="33">
        <f>I86+J86+K86+L86+M86+N86+O86+P86-H86</f>
        <v>152519276.22999999</v>
      </c>
      <c r="H86" s="38"/>
      <c r="I86" s="34"/>
      <c r="J86" s="35"/>
      <c r="K86" s="34"/>
      <c r="L86" s="34"/>
      <c r="M86" s="35"/>
      <c r="N86" s="38">
        <v>152519276.22999999</v>
      </c>
      <c r="O86" s="38"/>
      <c r="P86" s="38"/>
      <c r="Q86" s="41"/>
      <c r="R86" s="61" t="str">
        <f>IF(C86="","000",C86)&amp;IF(D86="","0000",D86)</f>
        <v>2410702</v>
      </c>
    </row>
    <row r="87" spans="1:18" s="12" customFormat="1" ht="22.5">
      <c r="A87" s="44" t="s">
        <v>81</v>
      </c>
      <c r="B87" s="43" t="s">
        <v>26</v>
      </c>
      <c r="C87" s="60" t="s">
        <v>82</v>
      </c>
      <c r="D87" s="60" t="s">
        <v>73</v>
      </c>
      <c r="E87" s="37">
        <f>G87+Q87-F87</f>
        <v>4546327.7</v>
      </c>
      <c r="F87" s="38"/>
      <c r="G87" s="33">
        <f>I87+J87+K87+L87+M87+N87+O87+P87-H87</f>
        <v>4546327.7</v>
      </c>
      <c r="H87" s="38"/>
      <c r="I87" s="34"/>
      <c r="J87" s="35"/>
      <c r="K87" s="34"/>
      <c r="L87" s="34"/>
      <c r="M87" s="35"/>
      <c r="N87" s="38">
        <v>4546327.7</v>
      </c>
      <c r="O87" s="38"/>
      <c r="P87" s="38"/>
      <c r="Q87" s="41"/>
      <c r="R87" s="61" t="str">
        <f>IF(C87="","000",C87)&amp;IF(D87="","0000",D87)</f>
        <v>2410707</v>
      </c>
    </row>
    <row r="88" spans="1:18" s="12" customFormat="1" ht="22.5">
      <c r="A88" s="44" t="s">
        <v>81</v>
      </c>
      <c r="B88" s="43" t="s">
        <v>26</v>
      </c>
      <c r="C88" s="60" t="s">
        <v>82</v>
      </c>
      <c r="D88" s="60" t="s">
        <v>40</v>
      </c>
      <c r="E88" s="37">
        <f>G88+Q88-F88</f>
        <v>4721097.21</v>
      </c>
      <c r="F88" s="38"/>
      <c r="G88" s="33">
        <f>I88+J88+K88+L88+M88+N88+O88+P88-H88</f>
        <v>4721097.21</v>
      </c>
      <c r="H88" s="38"/>
      <c r="I88" s="34"/>
      <c r="J88" s="35"/>
      <c r="K88" s="34"/>
      <c r="L88" s="34"/>
      <c r="M88" s="35"/>
      <c r="N88" s="38">
        <v>4721097.21</v>
      </c>
      <c r="O88" s="38"/>
      <c r="P88" s="38"/>
      <c r="Q88" s="41"/>
      <c r="R88" s="61" t="str">
        <f>IF(C88="","000",C88)&amp;IF(D88="","0000",D88)</f>
        <v>2410709</v>
      </c>
    </row>
    <row r="89" spans="1:18" s="12" customFormat="1" ht="22.5">
      <c r="A89" s="44" t="s">
        <v>81</v>
      </c>
      <c r="B89" s="43" t="s">
        <v>26</v>
      </c>
      <c r="C89" s="60" t="s">
        <v>82</v>
      </c>
      <c r="D89" s="60" t="s">
        <v>56</v>
      </c>
      <c r="E89" s="37">
        <f>G89+Q89-F89</f>
        <v>40379787.640000001</v>
      </c>
      <c r="F89" s="38"/>
      <c r="G89" s="33">
        <f>I89+J89+K89+L89+M89+N89+O89+P89-H89</f>
        <v>40379787.640000001</v>
      </c>
      <c r="H89" s="38"/>
      <c r="I89" s="34"/>
      <c r="J89" s="35"/>
      <c r="K89" s="34"/>
      <c r="L89" s="34"/>
      <c r="M89" s="35"/>
      <c r="N89" s="38">
        <v>40379787.640000001</v>
      </c>
      <c r="O89" s="38"/>
      <c r="P89" s="38"/>
      <c r="Q89" s="41"/>
      <c r="R89" s="61" t="str">
        <f>IF(C89="","000",C89)&amp;IF(D89="","0000",D89)</f>
        <v>2410801</v>
      </c>
    </row>
    <row r="90" spans="1:18" s="12" customFormat="1" ht="22.5">
      <c r="A90" s="44" t="s">
        <v>81</v>
      </c>
      <c r="B90" s="43" t="s">
        <v>26</v>
      </c>
      <c r="C90" s="60" t="s">
        <v>82</v>
      </c>
      <c r="D90" s="60" t="s">
        <v>75</v>
      </c>
      <c r="E90" s="37">
        <f>G90+Q90-F90</f>
        <v>20874724.030000001</v>
      </c>
      <c r="F90" s="38"/>
      <c r="G90" s="33">
        <f>I90+J90+K90+L90+M90+N90+O90+P90-H90</f>
        <v>20874724.030000001</v>
      </c>
      <c r="H90" s="38"/>
      <c r="I90" s="34"/>
      <c r="J90" s="35"/>
      <c r="K90" s="34"/>
      <c r="L90" s="34"/>
      <c r="M90" s="35"/>
      <c r="N90" s="38">
        <v>20874724.030000001</v>
      </c>
      <c r="O90" s="38"/>
      <c r="P90" s="38"/>
      <c r="Q90" s="41"/>
      <c r="R90" s="61" t="str">
        <f>IF(C90="","000",C90)&amp;IF(D90="","0000",D90)</f>
        <v>2411101</v>
      </c>
    </row>
    <row r="91" spans="1:18" s="12" customFormat="1" ht="33.75">
      <c r="A91" s="44" t="s">
        <v>84</v>
      </c>
      <c r="B91" s="43" t="s">
        <v>26</v>
      </c>
      <c r="C91" s="60" t="s">
        <v>85</v>
      </c>
      <c r="D91" s="60" t="s">
        <v>50</v>
      </c>
      <c r="E91" s="37">
        <f>G91+Q91-F91</f>
        <v>30000</v>
      </c>
      <c r="F91" s="38"/>
      <c r="G91" s="33">
        <f>I91+J91+K91+L91+M91+N91+O91+P91-H91</f>
        <v>30000</v>
      </c>
      <c r="H91" s="38"/>
      <c r="I91" s="34"/>
      <c r="J91" s="35"/>
      <c r="K91" s="34"/>
      <c r="L91" s="34"/>
      <c r="M91" s="35"/>
      <c r="N91" s="38"/>
      <c r="O91" s="38"/>
      <c r="P91" s="38">
        <v>30000</v>
      </c>
      <c r="Q91" s="41"/>
      <c r="R91" s="61" t="str">
        <f>IF(C91="","000",C91)&amp;IF(D91="","0000",D91)</f>
        <v>2420113</v>
      </c>
    </row>
    <row r="92" spans="1:18" s="12" customFormat="1" ht="33.75">
      <c r="A92" s="44" t="s">
        <v>84</v>
      </c>
      <c r="B92" s="43" t="s">
        <v>26</v>
      </c>
      <c r="C92" s="60" t="s">
        <v>85</v>
      </c>
      <c r="D92" s="60" t="s">
        <v>65</v>
      </c>
      <c r="E92" s="37">
        <f>G92+Q92-F92</f>
        <v>163154.01</v>
      </c>
      <c r="F92" s="38"/>
      <c r="G92" s="33">
        <f>I92+J92+K92+L92+M92+N92+O92+P92-H92</f>
        <v>163154.01</v>
      </c>
      <c r="H92" s="38"/>
      <c r="I92" s="34"/>
      <c r="J92" s="35"/>
      <c r="K92" s="34"/>
      <c r="L92" s="34"/>
      <c r="M92" s="35"/>
      <c r="N92" s="38"/>
      <c r="O92" s="38">
        <v>163154.01</v>
      </c>
      <c r="P92" s="38"/>
      <c r="Q92" s="41"/>
      <c r="R92" s="61" t="str">
        <f>IF(C92="","000",C92)&amp;IF(D92="","0000",D92)</f>
        <v>2420310</v>
      </c>
    </row>
    <row r="93" spans="1:18" s="12" customFormat="1" ht="33.75">
      <c r="A93" s="44" t="s">
        <v>84</v>
      </c>
      <c r="B93" s="43" t="s">
        <v>26</v>
      </c>
      <c r="C93" s="60" t="s">
        <v>85</v>
      </c>
      <c r="D93" s="60" t="s">
        <v>66</v>
      </c>
      <c r="E93" s="37">
        <f>G93+Q93-F93</f>
        <v>371218.88</v>
      </c>
      <c r="F93" s="38"/>
      <c r="G93" s="33">
        <f>I93+J93+K93+L93+M93+N93+O93+P93-H93</f>
        <v>371218.88</v>
      </c>
      <c r="H93" s="38"/>
      <c r="I93" s="34"/>
      <c r="J93" s="35"/>
      <c r="K93" s="34"/>
      <c r="L93" s="34"/>
      <c r="M93" s="35"/>
      <c r="N93" s="38"/>
      <c r="O93" s="38"/>
      <c r="P93" s="38">
        <v>371218.88</v>
      </c>
      <c r="Q93" s="41"/>
      <c r="R93" s="61" t="str">
        <f>IF(C93="","000",C93)&amp;IF(D93="","0000",D93)</f>
        <v>2420409</v>
      </c>
    </row>
    <row r="94" spans="1:18" s="12" customFormat="1" ht="33.75">
      <c r="A94" s="44" t="s">
        <v>84</v>
      </c>
      <c r="B94" s="43" t="s">
        <v>26</v>
      </c>
      <c r="C94" s="60" t="s">
        <v>85</v>
      </c>
      <c r="D94" s="60" t="s">
        <v>71</v>
      </c>
      <c r="E94" s="37">
        <f>G94+Q94-F94</f>
        <v>1324000</v>
      </c>
      <c r="F94" s="38"/>
      <c r="G94" s="33">
        <f>I94+J94+K94+L94+M94+N94+O94+P94-H94</f>
        <v>1324000</v>
      </c>
      <c r="H94" s="38"/>
      <c r="I94" s="34"/>
      <c r="J94" s="35"/>
      <c r="K94" s="34"/>
      <c r="L94" s="34"/>
      <c r="M94" s="35"/>
      <c r="N94" s="38">
        <v>1324000</v>
      </c>
      <c r="O94" s="38"/>
      <c r="P94" s="38"/>
      <c r="Q94" s="41"/>
      <c r="R94" s="61" t="str">
        <f>IF(C94="","000",C94)&amp;IF(D94="","0000",D94)</f>
        <v>2420412</v>
      </c>
    </row>
    <row r="95" spans="1:18" s="12" customFormat="1" ht="33.75">
      <c r="A95" s="44" t="s">
        <v>84</v>
      </c>
      <c r="B95" s="43" t="s">
        <v>26</v>
      </c>
      <c r="C95" s="60" t="s">
        <v>85</v>
      </c>
      <c r="D95" s="60" t="s">
        <v>59</v>
      </c>
      <c r="E95" s="37">
        <f>G95+Q95-F95</f>
        <v>375817.84</v>
      </c>
      <c r="F95" s="38"/>
      <c r="G95" s="33">
        <f>I95+J95+K95+L95+M95+N95+O95+P95-H95</f>
        <v>375817.84</v>
      </c>
      <c r="H95" s="38"/>
      <c r="I95" s="34"/>
      <c r="J95" s="35"/>
      <c r="K95" s="34"/>
      <c r="L95" s="34"/>
      <c r="M95" s="35"/>
      <c r="N95" s="38"/>
      <c r="O95" s="38">
        <v>375817.84</v>
      </c>
      <c r="P95" s="38"/>
      <c r="Q95" s="41"/>
      <c r="R95" s="61" t="str">
        <f>IF(C95="","000",C95)&amp;IF(D95="","0000",D95)</f>
        <v>2420501</v>
      </c>
    </row>
    <row r="96" spans="1:18" s="12" customFormat="1" ht="33.75">
      <c r="A96" s="44" t="s">
        <v>84</v>
      </c>
      <c r="B96" s="43" t="s">
        <v>26</v>
      </c>
      <c r="C96" s="60" t="s">
        <v>85</v>
      </c>
      <c r="D96" s="60" t="s">
        <v>55</v>
      </c>
      <c r="E96" s="37">
        <f>G96+Q96-F96</f>
        <v>4285902.47</v>
      </c>
      <c r="F96" s="38"/>
      <c r="G96" s="33">
        <f>I96+J96+K96+L96+M96+N96+O96+P96-H96</f>
        <v>4285902.47</v>
      </c>
      <c r="H96" s="38"/>
      <c r="I96" s="34"/>
      <c r="J96" s="35"/>
      <c r="K96" s="34"/>
      <c r="L96" s="34"/>
      <c r="M96" s="35"/>
      <c r="N96" s="38"/>
      <c r="O96" s="38"/>
      <c r="P96" s="38">
        <v>4285902.47</v>
      </c>
      <c r="Q96" s="41"/>
      <c r="R96" s="61" t="str">
        <f>IF(C96="","000",C96)&amp;IF(D96="","0000",D96)</f>
        <v>2420503</v>
      </c>
    </row>
    <row r="97" spans="1:18" s="12" customFormat="1" ht="22.5">
      <c r="A97" s="44" t="s">
        <v>86</v>
      </c>
      <c r="B97" s="43" t="s">
        <v>26</v>
      </c>
      <c r="C97" s="60" t="s">
        <v>87</v>
      </c>
      <c r="D97" s="60" t="s">
        <v>37</v>
      </c>
      <c r="E97" s="37">
        <f>G97+Q97-F97</f>
        <v>0</v>
      </c>
      <c r="F97" s="38"/>
      <c r="G97" s="33">
        <f>I97+J97+K97+L97+M97+N97+O97+P97-H97</f>
        <v>0</v>
      </c>
      <c r="H97" s="38">
        <v>631402</v>
      </c>
      <c r="I97" s="34"/>
      <c r="J97" s="35"/>
      <c r="K97" s="34"/>
      <c r="L97" s="34"/>
      <c r="M97" s="35"/>
      <c r="N97" s="38"/>
      <c r="O97" s="38">
        <v>300000</v>
      </c>
      <c r="P97" s="38">
        <v>331402</v>
      </c>
      <c r="Q97" s="41"/>
      <c r="R97" s="61" t="str">
        <f>IF(C97="","000",C97)&amp;IF(D97="","0000",D97)</f>
        <v>2510106</v>
      </c>
    </row>
    <row r="98" spans="1:18" s="12" customFormat="1" ht="22.5">
      <c r="A98" s="44" t="s">
        <v>86</v>
      </c>
      <c r="B98" s="43" t="s">
        <v>26</v>
      </c>
      <c r="C98" s="60" t="s">
        <v>87</v>
      </c>
      <c r="D98" s="60" t="s">
        <v>50</v>
      </c>
      <c r="E98" s="37">
        <f>G98+Q98-F98</f>
        <v>0</v>
      </c>
      <c r="F98" s="38"/>
      <c r="G98" s="33">
        <f>I98+J98+K98+L98+M98+N98+O98+P98-H98</f>
        <v>0</v>
      </c>
      <c r="H98" s="38">
        <v>1359400</v>
      </c>
      <c r="I98" s="34"/>
      <c r="J98" s="35"/>
      <c r="K98" s="34"/>
      <c r="L98" s="34"/>
      <c r="M98" s="35"/>
      <c r="N98" s="38">
        <v>1359400</v>
      </c>
      <c r="O98" s="38"/>
      <c r="P98" s="38"/>
      <c r="Q98" s="41"/>
      <c r="R98" s="61" t="str">
        <f>IF(C98="","000",C98)&amp;IF(D98="","0000",D98)</f>
        <v>2510113</v>
      </c>
    </row>
    <row r="99" spans="1:18" s="12" customFormat="1" ht="22.5">
      <c r="A99" s="44" t="s">
        <v>86</v>
      </c>
      <c r="B99" s="43" t="s">
        <v>26</v>
      </c>
      <c r="C99" s="60" t="s">
        <v>87</v>
      </c>
      <c r="D99" s="60" t="s">
        <v>38</v>
      </c>
      <c r="E99" s="37">
        <f>G99+Q99-F99</f>
        <v>0</v>
      </c>
      <c r="F99" s="38"/>
      <c r="G99" s="33">
        <f>I99+J99+K99+L99+M99+N99+O99+P99-H99</f>
        <v>0</v>
      </c>
      <c r="H99" s="38">
        <v>679000</v>
      </c>
      <c r="I99" s="34"/>
      <c r="J99" s="35"/>
      <c r="K99" s="34"/>
      <c r="L99" s="34"/>
      <c r="M99" s="35"/>
      <c r="N99" s="38">
        <v>679000</v>
      </c>
      <c r="O99" s="38"/>
      <c r="P99" s="38"/>
      <c r="Q99" s="41"/>
      <c r="R99" s="61" t="str">
        <f>IF(C99="","000",C99)&amp;IF(D99="","0000",D99)</f>
        <v>2510203</v>
      </c>
    </row>
    <row r="100" spans="1:18" s="12" customFormat="1" ht="22.5">
      <c r="A100" s="44" t="s">
        <v>86</v>
      </c>
      <c r="B100" s="43" t="s">
        <v>26</v>
      </c>
      <c r="C100" s="60" t="s">
        <v>87</v>
      </c>
      <c r="D100" s="60" t="s">
        <v>88</v>
      </c>
      <c r="E100" s="37">
        <f>G100+Q100-F100</f>
        <v>0</v>
      </c>
      <c r="F100" s="38"/>
      <c r="G100" s="33">
        <f>I100+J100+K100+L100+M100+N100+O100+P100-H100</f>
        <v>0</v>
      </c>
      <c r="H100" s="38">
        <v>16203100</v>
      </c>
      <c r="I100" s="34"/>
      <c r="J100" s="35"/>
      <c r="K100" s="34"/>
      <c r="L100" s="34"/>
      <c r="M100" s="35"/>
      <c r="N100" s="38">
        <v>16203100</v>
      </c>
      <c r="O100" s="38"/>
      <c r="P100" s="38"/>
      <c r="Q100" s="41"/>
      <c r="R100" s="61" t="str">
        <f>IF(C100="","000",C100)&amp;IF(D100="","0000",D100)</f>
        <v>2511401</v>
      </c>
    </row>
    <row r="101" spans="1:18" s="12" customFormat="1" ht="11.25">
      <c r="A101" s="44" t="s">
        <v>89</v>
      </c>
      <c r="B101" s="43" t="s">
        <v>26</v>
      </c>
      <c r="C101" s="60" t="s">
        <v>90</v>
      </c>
      <c r="D101" s="60" t="s">
        <v>72</v>
      </c>
      <c r="E101" s="37">
        <f>G101+Q101-F101</f>
        <v>140294.79999999999</v>
      </c>
      <c r="F101" s="38"/>
      <c r="G101" s="33">
        <f>I101+J101+K101+L101+M101+N101+O101+P101-H101</f>
        <v>140294.79999999999</v>
      </c>
      <c r="H101" s="38"/>
      <c r="I101" s="34"/>
      <c r="J101" s="35"/>
      <c r="K101" s="34"/>
      <c r="L101" s="34"/>
      <c r="M101" s="35"/>
      <c r="N101" s="38">
        <v>140294.79999999999</v>
      </c>
      <c r="O101" s="38"/>
      <c r="P101" s="38"/>
      <c r="Q101" s="41"/>
      <c r="R101" s="61" t="str">
        <f>IF(C101="","000",C101)&amp;IF(D101="","0000",D101)</f>
        <v>2620702</v>
      </c>
    </row>
    <row r="102" spans="1:18" s="12" customFormat="1" ht="11.25">
      <c r="A102" s="44" t="s">
        <v>89</v>
      </c>
      <c r="B102" s="43" t="s">
        <v>26</v>
      </c>
      <c r="C102" s="60" t="s">
        <v>90</v>
      </c>
      <c r="D102" s="60" t="s">
        <v>73</v>
      </c>
      <c r="E102" s="37">
        <f>G102+Q102-F102</f>
        <v>553465.19999999995</v>
      </c>
      <c r="F102" s="38"/>
      <c r="G102" s="33">
        <f>I102+J102+K102+L102+M102+N102+O102+P102-H102</f>
        <v>553465.19999999995</v>
      </c>
      <c r="H102" s="38"/>
      <c r="I102" s="34"/>
      <c r="J102" s="35"/>
      <c r="K102" s="34"/>
      <c r="L102" s="34"/>
      <c r="M102" s="35"/>
      <c r="N102" s="38">
        <v>553465.19999999995</v>
      </c>
      <c r="O102" s="38"/>
      <c r="P102" s="38"/>
      <c r="Q102" s="41"/>
      <c r="R102" s="61" t="str">
        <f>IF(C102="","000",C102)&amp;IF(D102="","0000",D102)</f>
        <v>2620707</v>
      </c>
    </row>
    <row r="103" spans="1:18" s="12" customFormat="1" ht="11.25">
      <c r="A103" s="44" t="s">
        <v>89</v>
      </c>
      <c r="B103" s="43" t="s">
        <v>26</v>
      </c>
      <c r="C103" s="60" t="s">
        <v>90</v>
      </c>
      <c r="D103" s="60" t="s">
        <v>52</v>
      </c>
      <c r="E103" s="37">
        <f>G103+Q103-F103</f>
        <v>104591030.51000001</v>
      </c>
      <c r="F103" s="38"/>
      <c r="G103" s="33">
        <f>I103+J103+K103+L103+M103+N103+O103+P103-H103</f>
        <v>104591030.51000001</v>
      </c>
      <c r="H103" s="38"/>
      <c r="I103" s="34"/>
      <c r="J103" s="35"/>
      <c r="K103" s="34"/>
      <c r="L103" s="34"/>
      <c r="M103" s="35"/>
      <c r="N103" s="38">
        <v>104591030.51000001</v>
      </c>
      <c r="O103" s="38"/>
      <c r="P103" s="38"/>
      <c r="Q103" s="41"/>
      <c r="R103" s="61" t="str">
        <f>IF(C103="","000",C103)&amp;IF(D103="","0000",D103)</f>
        <v>2621003</v>
      </c>
    </row>
    <row r="104" spans="1:18" s="12" customFormat="1" ht="11.25">
      <c r="A104" s="44" t="s">
        <v>89</v>
      </c>
      <c r="B104" s="43" t="s">
        <v>26</v>
      </c>
      <c r="C104" s="60" t="s">
        <v>90</v>
      </c>
      <c r="D104" s="60" t="s">
        <v>74</v>
      </c>
      <c r="E104" s="37">
        <f>G104+Q104-F104</f>
        <v>11486800</v>
      </c>
      <c r="F104" s="38"/>
      <c r="G104" s="33">
        <f>I104+J104+K104+L104+M104+N104+O104+P104-H104</f>
        <v>11486800</v>
      </c>
      <c r="H104" s="38"/>
      <c r="I104" s="34"/>
      <c r="J104" s="35"/>
      <c r="K104" s="34"/>
      <c r="L104" s="34"/>
      <c r="M104" s="35"/>
      <c r="N104" s="38">
        <v>11486800</v>
      </c>
      <c r="O104" s="38"/>
      <c r="P104" s="38"/>
      <c r="Q104" s="41"/>
      <c r="R104" s="61" t="str">
        <f>IF(C104="","000",C104)&amp;IF(D104="","0000",D104)</f>
        <v>2621004</v>
      </c>
    </row>
    <row r="105" spans="1:18" s="12" customFormat="1" ht="22.5">
      <c r="A105" s="44" t="s">
        <v>91</v>
      </c>
      <c r="B105" s="43" t="s">
        <v>26</v>
      </c>
      <c r="C105" s="60" t="s">
        <v>92</v>
      </c>
      <c r="D105" s="60" t="s">
        <v>93</v>
      </c>
      <c r="E105" s="37">
        <f>G105+Q105-F105</f>
        <v>2118659.7400000002</v>
      </c>
      <c r="F105" s="38"/>
      <c r="G105" s="33">
        <f>I105+J105+K105+L105+M105+N105+O105+P105-H105</f>
        <v>2118659.7400000002</v>
      </c>
      <c r="H105" s="38"/>
      <c r="I105" s="34"/>
      <c r="J105" s="35"/>
      <c r="K105" s="34"/>
      <c r="L105" s="34"/>
      <c r="M105" s="35"/>
      <c r="N105" s="38">
        <v>1316524.3500000001</v>
      </c>
      <c r="O105" s="38">
        <v>154809.06</v>
      </c>
      <c r="P105" s="38">
        <v>647326.32999999996</v>
      </c>
      <c r="Q105" s="41"/>
      <c r="R105" s="61" t="str">
        <f>IF(C105="","000",C105)&amp;IF(D105="","0000",D105)</f>
        <v>2631001</v>
      </c>
    </row>
    <row r="106" spans="1:18" s="12" customFormat="1" ht="11.25">
      <c r="A106" s="44" t="s">
        <v>94</v>
      </c>
      <c r="B106" s="43" t="s">
        <v>26</v>
      </c>
      <c r="C106" s="60" t="s">
        <v>95</v>
      </c>
      <c r="D106" s="60" t="s">
        <v>36</v>
      </c>
      <c r="E106" s="37">
        <f>G106+Q106-F106</f>
        <v>642463.56000000006</v>
      </c>
      <c r="F106" s="38"/>
      <c r="G106" s="33">
        <f>I106+J106+K106+L106+M106+N106+O106+P106-H106</f>
        <v>642463.56000000006</v>
      </c>
      <c r="H106" s="38"/>
      <c r="I106" s="34"/>
      <c r="J106" s="35"/>
      <c r="K106" s="34"/>
      <c r="L106" s="34"/>
      <c r="M106" s="35"/>
      <c r="N106" s="38">
        <v>345586.53</v>
      </c>
      <c r="O106" s="38"/>
      <c r="P106" s="38">
        <v>296877.03000000003</v>
      </c>
      <c r="Q106" s="41"/>
      <c r="R106" s="61" t="str">
        <f>IF(C106="","000",C106)&amp;IF(D106="","0000",D106)</f>
        <v>2900104</v>
      </c>
    </row>
    <row r="107" spans="1:18" s="12" customFormat="1" ht="11.25">
      <c r="A107" s="44" t="s">
        <v>94</v>
      </c>
      <c r="B107" s="43" t="s">
        <v>26</v>
      </c>
      <c r="C107" s="60" t="s">
        <v>95</v>
      </c>
      <c r="D107" s="60" t="s">
        <v>37</v>
      </c>
      <c r="E107" s="37">
        <f>G107+Q107-F107</f>
        <v>37457.61</v>
      </c>
      <c r="F107" s="38"/>
      <c r="G107" s="33">
        <f>I107+J107+K107+L107+M107+N107+O107+P107-H107</f>
        <v>37457.61</v>
      </c>
      <c r="H107" s="38"/>
      <c r="I107" s="34"/>
      <c r="J107" s="35"/>
      <c r="K107" s="34"/>
      <c r="L107" s="34"/>
      <c r="M107" s="35"/>
      <c r="N107" s="38">
        <v>37457.61</v>
      </c>
      <c r="O107" s="38"/>
      <c r="P107" s="38"/>
      <c r="Q107" s="41"/>
      <c r="R107" s="61" t="str">
        <f>IF(C107="","000",C107)&amp;IF(D107="","0000",D107)</f>
        <v>2900106</v>
      </c>
    </row>
    <row r="108" spans="1:18" s="12" customFormat="1" ht="11.25">
      <c r="A108" s="44" t="s">
        <v>94</v>
      </c>
      <c r="B108" s="43" t="s">
        <v>26</v>
      </c>
      <c r="C108" s="60" t="s">
        <v>95</v>
      </c>
      <c r="D108" s="60" t="s">
        <v>50</v>
      </c>
      <c r="E108" s="37">
        <f>G108+Q108-F108</f>
        <v>325179.96999999997</v>
      </c>
      <c r="F108" s="38"/>
      <c r="G108" s="33">
        <f>I108+J108+K108+L108+M108+N108+O108+P108-H108</f>
        <v>325179.96999999997</v>
      </c>
      <c r="H108" s="38"/>
      <c r="I108" s="34"/>
      <c r="J108" s="35"/>
      <c r="K108" s="34"/>
      <c r="L108" s="34"/>
      <c r="M108" s="35"/>
      <c r="N108" s="38"/>
      <c r="O108" s="38">
        <v>292655.96999999997</v>
      </c>
      <c r="P108" s="38">
        <v>32524</v>
      </c>
      <c r="Q108" s="41"/>
      <c r="R108" s="61" t="str">
        <f>IF(C108="","000",C108)&amp;IF(D108="","0000",D108)</f>
        <v>2900113</v>
      </c>
    </row>
    <row r="109" spans="1:18" s="12" customFormat="1" ht="11.25">
      <c r="A109" s="44" t="s">
        <v>94</v>
      </c>
      <c r="B109" s="43" t="s">
        <v>26</v>
      </c>
      <c r="C109" s="60" t="s">
        <v>95</v>
      </c>
      <c r="D109" s="60" t="s">
        <v>38</v>
      </c>
      <c r="E109" s="37">
        <f>G109+Q109-F109</f>
        <v>580</v>
      </c>
      <c r="F109" s="38"/>
      <c r="G109" s="33">
        <f>I109+J109+K109+L109+M109+N109+O109+P109-H109</f>
        <v>580</v>
      </c>
      <c r="H109" s="38"/>
      <c r="I109" s="34"/>
      <c r="J109" s="35"/>
      <c r="K109" s="34"/>
      <c r="L109" s="34"/>
      <c r="M109" s="35"/>
      <c r="N109" s="38"/>
      <c r="O109" s="38"/>
      <c r="P109" s="38">
        <v>580</v>
      </c>
      <c r="Q109" s="41"/>
      <c r="R109" s="61" t="str">
        <f>IF(C109="","000",C109)&amp;IF(D109="","0000",D109)</f>
        <v>2900203</v>
      </c>
    </row>
    <row r="110" spans="1:18" s="12" customFormat="1" ht="11.25">
      <c r="A110" s="44" t="s">
        <v>94</v>
      </c>
      <c r="B110" s="43" t="s">
        <v>26</v>
      </c>
      <c r="C110" s="60" t="s">
        <v>95</v>
      </c>
      <c r="D110" s="60" t="s">
        <v>65</v>
      </c>
      <c r="E110" s="37">
        <f>G110+Q110-F110</f>
        <v>10000</v>
      </c>
      <c r="F110" s="38"/>
      <c r="G110" s="33">
        <f>I110+J110+K110+L110+M110+N110+O110+P110-H110</f>
        <v>10000</v>
      </c>
      <c r="H110" s="38"/>
      <c r="I110" s="34"/>
      <c r="J110" s="35"/>
      <c r="K110" s="34"/>
      <c r="L110" s="34"/>
      <c r="M110" s="35"/>
      <c r="N110" s="38"/>
      <c r="O110" s="38"/>
      <c r="P110" s="38">
        <v>10000</v>
      </c>
      <c r="Q110" s="41"/>
      <c r="R110" s="61" t="str">
        <f>IF(C110="","000",C110)&amp;IF(D110="","0000",D110)</f>
        <v>2900310</v>
      </c>
    </row>
    <row r="111" spans="1:18" s="12" customFormat="1" ht="11.25">
      <c r="A111" s="44" t="s">
        <v>94</v>
      </c>
      <c r="B111" s="43" t="s">
        <v>26</v>
      </c>
      <c r="C111" s="60" t="s">
        <v>95</v>
      </c>
      <c r="D111" s="60" t="s">
        <v>71</v>
      </c>
      <c r="E111" s="37">
        <f>G111+Q111-F111</f>
        <v>2000</v>
      </c>
      <c r="F111" s="38"/>
      <c r="G111" s="33">
        <f>I111+J111+K111+L111+M111+N111+O111+P111-H111</f>
        <v>2000</v>
      </c>
      <c r="H111" s="38"/>
      <c r="I111" s="34"/>
      <c r="J111" s="35"/>
      <c r="K111" s="34"/>
      <c r="L111" s="34"/>
      <c r="M111" s="35"/>
      <c r="N111" s="38"/>
      <c r="O111" s="38"/>
      <c r="P111" s="38">
        <v>2000</v>
      </c>
      <c r="Q111" s="41"/>
      <c r="R111" s="61" t="str">
        <f>IF(C111="","000",C111)&amp;IF(D111="","0000",D111)</f>
        <v>2900412</v>
      </c>
    </row>
    <row r="112" spans="1:18" s="12" customFormat="1" ht="11.25">
      <c r="A112" s="44" t="s">
        <v>94</v>
      </c>
      <c r="B112" s="43" t="s">
        <v>26</v>
      </c>
      <c r="C112" s="60" t="s">
        <v>95</v>
      </c>
      <c r="D112" s="60" t="s">
        <v>55</v>
      </c>
      <c r="E112" s="37">
        <f>G112+Q112-F112</f>
        <v>67553.679999999993</v>
      </c>
      <c r="F112" s="38"/>
      <c r="G112" s="33">
        <f>I112+J112+K112+L112+M112+N112+O112+P112-H112</f>
        <v>67553.679999999993</v>
      </c>
      <c r="H112" s="38"/>
      <c r="I112" s="34"/>
      <c r="J112" s="35"/>
      <c r="K112" s="34"/>
      <c r="L112" s="34"/>
      <c r="M112" s="35"/>
      <c r="N112" s="38"/>
      <c r="O112" s="38"/>
      <c r="P112" s="38">
        <v>67553.679999999993</v>
      </c>
      <c r="Q112" s="41"/>
      <c r="R112" s="61" t="str">
        <f>IF(C112="","000",C112)&amp;IF(D112="","0000",D112)</f>
        <v>2900503</v>
      </c>
    </row>
    <row r="113" spans="1:18" s="12" customFormat="1" ht="11.25">
      <c r="A113" s="44" t="s">
        <v>94</v>
      </c>
      <c r="B113" s="43" t="s">
        <v>26</v>
      </c>
      <c r="C113" s="60" t="s">
        <v>95</v>
      </c>
      <c r="D113" s="60" t="s">
        <v>73</v>
      </c>
      <c r="E113" s="37">
        <f>G113+Q113-F113</f>
        <v>14080</v>
      </c>
      <c r="F113" s="38"/>
      <c r="G113" s="33">
        <f>I113+J113+K113+L113+M113+N113+O113+P113-H113</f>
        <v>14080</v>
      </c>
      <c r="H113" s="38"/>
      <c r="I113" s="34"/>
      <c r="J113" s="35"/>
      <c r="K113" s="34"/>
      <c r="L113" s="34"/>
      <c r="M113" s="35"/>
      <c r="N113" s="38"/>
      <c r="O113" s="38"/>
      <c r="P113" s="38">
        <v>14080</v>
      </c>
      <c r="Q113" s="41"/>
      <c r="R113" s="61" t="str">
        <f>IF(C113="","000",C113)&amp;IF(D113="","0000",D113)</f>
        <v>2900707</v>
      </c>
    </row>
    <row r="114" spans="1:18" s="12" customFormat="1" ht="11.25">
      <c r="A114" s="44" t="s">
        <v>94</v>
      </c>
      <c r="B114" s="43" t="s">
        <v>26</v>
      </c>
      <c r="C114" s="60" t="s">
        <v>95</v>
      </c>
      <c r="D114" s="60" t="s">
        <v>40</v>
      </c>
      <c r="E114" s="37">
        <f>G114+Q114-F114</f>
        <v>13443.15</v>
      </c>
      <c r="F114" s="38"/>
      <c r="G114" s="33">
        <f>I114+J114+K114+L114+M114+N114+O114+P114-H114</f>
        <v>13443.15</v>
      </c>
      <c r="H114" s="38"/>
      <c r="I114" s="34"/>
      <c r="J114" s="35"/>
      <c r="K114" s="34"/>
      <c r="L114" s="34"/>
      <c r="M114" s="35"/>
      <c r="N114" s="38">
        <v>13443.15</v>
      </c>
      <c r="O114" s="38"/>
      <c r="P114" s="38"/>
      <c r="Q114" s="41"/>
      <c r="R114" s="61" t="str">
        <f>IF(C114="","000",C114)&amp;IF(D114="","0000",D114)</f>
        <v>2900709</v>
      </c>
    </row>
    <row r="115" spans="1:18" s="12" customFormat="1" ht="11.25">
      <c r="A115" s="44" t="s">
        <v>94</v>
      </c>
      <c r="B115" s="43" t="s">
        <v>26</v>
      </c>
      <c r="C115" s="60" t="s">
        <v>95</v>
      </c>
      <c r="D115" s="60" t="s">
        <v>56</v>
      </c>
      <c r="E115" s="37">
        <f>G115+Q115-F115</f>
        <v>596097.68000000005</v>
      </c>
      <c r="F115" s="38"/>
      <c r="G115" s="33">
        <f>I115+J115+K115+L115+M115+N115+O115+P115-H115</f>
        <v>596097.68000000005</v>
      </c>
      <c r="H115" s="38"/>
      <c r="I115" s="34"/>
      <c r="J115" s="35"/>
      <c r="K115" s="34"/>
      <c r="L115" s="34"/>
      <c r="M115" s="35"/>
      <c r="N115" s="38">
        <v>144879.99</v>
      </c>
      <c r="O115" s="38">
        <v>261674</v>
      </c>
      <c r="P115" s="38">
        <v>189543.69</v>
      </c>
      <c r="Q115" s="41"/>
      <c r="R115" s="61" t="str">
        <f>IF(C115="","000",C115)&amp;IF(D115="","0000",D115)</f>
        <v>2900801</v>
      </c>
    </row>
    <row r="116" spans="1:18" s="12" customFormat="1" ht="11.25">
      <c r="A116" s="44" t="s">
        <v>94</v>
      </c>
      <c r="B116" s="43" t="s">
        <v>26</v>
      </c>
      <c r="C116" s="60" t="s">
        <v>95</v>
      </c>
      <c r="D116" s="60" t="s">
        <v>41</v>
      </c>
      <c r="E116" s="37">
        <f>G116+Q116-F116</f>
        <v>14128.64</v>
      </c>
      <c r="F116" s="38"/>
      <c r="G116" s="33">
        <f>I116+J116+K116+L116+M116+N116+O116+P116-H116</f>
        <v>14128.64</v>
      </c>
      <c r="H116" s="38"/>
      <c r="I116" s="34"/>
      <c r="J116" s="35"/>
      <c r="K116" s="34"/>
      <c r="L116" s="34"/>
      <c r="M116" s="35"/>
      <c r="N116" s="38">
        <v>14128.64</v>
      </c>
      <c r="O116" s="38"/>
      <c r="P116" s="38"/>
      <c r="Q116" s="41"/>
      <c r="R116" s="61" t="str">
        <f>IF(C116="","000",C116)&amp;IF(D116="","0000",D116)</f>
        <v>2900804</v>
      </c>
    </row>
    <row r="117" spans="1:18" s="12" customFormat="1" ht="11.25">
      <c r="A117" s="44" t="s">
        <v>94</v>
      </c>
      <c r="B117" s="43" t="s">
        <v>26</v>
      </c>
      <c r="C117" s="60" t="s">
        <v>95</v>
      </c>
      <c r="D117" s="60" t="s">
        <v>42</v>
      </c>
      <c r="E117" s="37">
        <f>G117+Q117-F117</f>
        <v>6427.39</v>
      </c>
      <c r="F117" s="38"/>
      <c r="G117" s="33">
        <f>I117+J117+K117+L117+M117+N117+O117+P117-H117</f>
        <v>6427.39</v>
      </c>
      <c r="H117" s="38"/>
      <c r="I117" s="34"/>
      <c r="J117" s="35"/>
      <c r="K117" s="34"/>
      <c r="L117" s="34"/>
      <c r="M117" s="35"/>
      <c r="N117" s="38">
        <v>6427.39</v>
      </c>
      <c r="O117" s="38"/>
      <c r="P117" s="38"/>
      <c r="Q117" s="41"/>
      <c r="R117" s="61" t="str">
        <f>IF(C117="","000",C117)&amp;IF(D117="","0000",D117)</f>
        <v>2901006</v>
      </c>
    </row>
    <row r="118" spans="1:18" s="12" customFormat="1" ht="11.25">
      <c r="A118" s="44" t="s">
        <v>94</v>
      </c>
      <c r="B118" s="43" t="s">
        <v>26</v>
      </c>
      <c r="C118" s="60" t="s">
        <v>95</v>
      </c>
      <c r="D118" s="60" t="s">
        <v>75</v>
      </c>
      <c r="E118" s="37">
        <f>G118+Q118-F118</f>
        <v>115698</v>
      </c>
      <c r="F118" s="38"/>
      <c r="G118" s="33">
        <f>I118+J118+K118+L118+M118+N118+O118+P118-H118</f>
        <v>115698</v>
      </c>
      <c r="H118" s="38"/>
      <c r="I118" s="34"/>
      <c r="J118" s="35"/>
      <c r="K118" s="34"/>
      <c r="L118" s="34"/>
      <c r="M118" s="35"/>
      <c r="N118" s="38"/>
      <c r="O118" s="38">
        <v>108698</v>
      </c>
      <c r="P118" s="38">
        <v>7000</v>
      </c>
      <c r="Q118" s="41"/>
      <c r="R118" s="61" t="str">
        <f>IF(C118="","000",C118)&amp;IF(D118="","0000",D118)</f>
        <v>2901101</v>
      </c>
    </row>
    <row r="119" spans="1:18" s="12" customFormat="1" ht="11.25">
      <c r="A119" s="44" t="s">
        <v>96</v>
      </c>
      <c r="B119" s="43" t="s">
        <v>26</v>
      </c>
      <c r="C119" s="60" t="s">
        <v>97</v>
      </c>
      <c r="D119" s="60" t="s">
        <v>64</v>
      </c>
      <c r="E119" s="37">
        <f>G119+Q119-F119</f>
        <v>12710</v>
      </c>
      <c r="F119" s="38"/>
      <c r="G119" s="33">
        <f>I119+J119+K119+L119+M119+N119+O119+P119-H119</f>
        <v>12710</v>
      </c>
      <c r="H119" s="38"/>
      <c r="I119" s="34"/>
      <c r="J119" s="35"/>
      <c r="K119" s="34"/>
      <c r="L119" s="34"/>
      <c r="M119" s="35"/>
      <c r="N119" s="38">
        <v>6790</v>
      </c>
      <c r="O119" s="38">
        <v>5920</v>
      </c>
      <c r="P119" s="38"/>
      <c r="Q119" s="41"/>
      <c r="R119" s="61" t="str">
        <f>IF(C119="","000",C119)&amp;IF(D119="","0000",D119)</f>
        <v>3100103</v>
      </c>
    </row>
    <row r="120" spans="1:18" s="12" customFormat="1" ht="11.25">
      <c r="A120" s="44" t="s">
        <v>96</v>
      </c>
      <c r="B120" s="43" t="s">
        <v>26</v>
      </c>
      <c r="C120" s="60" t="s">
        <v>97</v>
      </c>
      <c r="D120" s="60" t="s">
        <v>36</v>
      </c>
      <c r="E120" s="37">
        <f>G120+Q120-F120</f>
        <v>79828</v>
      </c>
      <c r="F120" s="38"/>
      <c r="G120" s="33">
        <f>I120+J120+K120+L120+M120+N120+O120+P120-H120</f>
        <v>79828</v>
      </c>
      <c r="H120" s="38"/>
      <c r="I120" s="34"/>
      <c r="J120" s="35"/>
      <c r="K120" s="34"/>
      <c r="L120" s="34"/>
      <c r="M120" s="35"/>
      <c r="N120" s="38">
        <v>7180</v>
      </c>
      <c r="O120" s="38"/>
      <c r="P120" s="38">
        <v>72648</v>
      </c>
      <c r="Q120" s="41"/>
      <c r="R120" s="61" t="str">
        <f>IF(C120="","000",C120)&amp;IF(D120="","0000",D120)</f>
        <v>3100104</v>
      </c>
    </row>
    <row r="121" spans="1:18" s="12" customFormat="1" ht="11.25">
      <c r="A121" s="44" t="s">
        <v>96</v>
      </c>
      <c r="B121" s="43" t="s">
        <v>26</v>
      </c>
      <c r="C121" s="60" t="s">
        <v>97</v>
      </c>
      <c r="D121" s="60" t="s">
        <v>37</v>
      </c>
      <c r="E121" s="37">
        <f>G121+Q121-F121</f>
        <v>4890</v>
      </c>
      <c r="F121" s="38"/>
      <c r="G121" s="33">
        <f>I121+J121+K121+L121+M121+N121+O121+P121-H121</f>
        <v>4890</v>
      </c>
      <c r="H121" s="38"/>
      <c r="I121" s="34"/>
      <c r="J121" s="35"/>
      <c r="K121" s="34"/>
      <c r="L121" s="34"/>
      <c r="M121" s="35"/>
      <c r="N121" s="38">
        <v>4890</v>
      </c>
      <c r="O121" s="38"/>
      <c r="P121" s="38"/>
      <c r="Q121" s="41"/>
      <c r="R121" s="61" t="str">
        <f>IF(C121="","000",C121)&amp;IF(D121="","0000",D121)</f>
        <v>3100106</v>
      </c>
    </row>
    <row r="122" spans="1:18" s="12" customFormat="1" ht="11.25">
      <c r="A122" s="44" t="s">
        <v>96</v>
      </c>
      <c r="B122" s="43" t="s">
        <v>26</v>
      </c>
      <c r="C122" s="60" t="s">
        <v>97</v>
      </c>
      <c r="D122" s="60" t="s">
        <v>50</v>
      </c>
      <c r="E122" s="37">
        <f>G122+Q122-F122</f>
        <v>25390</v>
      </c>
      <c r="F122" s="38"/>
      <c r="G122" s="33">
        <f>I122+J122+K122+L122+M122+N122+O122+P122-H122</f>
        <v>25390</v>
      </c>
      <c r="H122" s="38"/>
      <c r="I122" s="34"/>
      <c r="J122" s="35"/>
      <c r="K122" s="34"/>
      <c r="L122" s="34"/>
      <c r="M122" s="35"/>
      <c r="N122" s="38">
        <v>14780</v>
      </c>
      <c r="O122" s="38"/>
      <c r="P122" s="38">
        <v>10610</v>
      </c>
      <c r="Q122" s="41"/>
      <c r="R122" s="61" t="str">
        <f>IF(C122="","000",C122)&amp;IF(D122="","0000",D122)</f>
        <v>3100113</v>
      </c>
    </row>
    <row r="123" spans="1:18" s="12" customFormat="1" ht="11.25">
      <c r="A123" s="44" t="s">
        <v>96</v>
      </c>
      <c r="B123" s="43" t="s">
        <v>26</v>
      </c>
      <c r="C123" s="60" t="s">
        <v>97</v>
      </c>
      <c r="D123" s="60" t="s">
        <v>38</v>
      </c>
      <c r="E123" s="37">
        <f>G123+Q123-F123</f>
        <v>7640</v>
      </c>
      <c r="F123" s="38"/>
      <c r="G123" s="33">
        <f>I123+J123+K123+L123+M123+N123+O123+P123-H123</f>
        <v>7640</v>
      </c>
      <c r="H123" s="38"/>
      <c r="I123" s="34"/>
      <c r="J123" s="35"/>
      <c r="K123" s="34"/>
      <c r="L123" s="34"/>
      <c r="M123" s="35"/>
      <c r="N123" s="38"/>
      <c r="O123" s="38"/>
      <c r="P123" s="38">
        <v>7640</v>
      </c>
      <c r="Q123" s="41"/>
      <c r="R123" s="61" t="str">
        <f>IF(C123="","000",C123)&amp;IF(D123="","0000",D123)</f>
        <v>3100203</v>
      </c>
    </row>
    <row r="124" spans="1:18" s="12" customFormat="1" ht="11.25">
      <c r="A124" s="44" t="s">
        <v>96</v>
      </c>
      <c r="B124" s="43" t="s">
        <v>26</v>
      </c>
      <c r="C124" s="60" t="s">
        <v>97</v>
      </c>
      <c r="D124" s="60" t="s">
        <v>39</v>
      </c>
      <c r="E124" s="37">
        <f>G124+Q124-F124</f>
        <v>19726</v>
      </c>
      <c r="F124" s="38"/>
      <c r="G124" s="33">
        <f>I124+J124+K124+L124+M124+N124+O124+P124-H124</f>
        <v>19726</v>
      </c>
      <c r="H124" s="38"/>
      <c r="I124" s="34"/>
      <c r="J124" s="35"/>
      <c r="K124" s="34"/>
      <c r="L124" s="34"/>
      <c r="M124" s="35"/>
      <c r="N124" s="38">
        <v>19726</v>
      </c>
      <c r="O124" s="38"/>
      <c r="P124" s="38"/>
      <c r="Q124" s="41"/>
      <c r="R124" s="61" t="str">
        <f>IF(C124="","000",C124)&amp;IF(D124="","0000",D124)</f>
        <v>3100309</v>
      </c>
    </row>
    <row r="125" spans="1:18" s="12" customFormat="1" ht="11.25">
      <c r="A125" s="44" t="s">
        <v>96</v>
      </c>
      <c r="B125" s="43" t="s">
        <v>26</v>
      </c>
      <c r="C125" s="60" t="s">
        <v>97</v>
      </c>
      <c r="D125" s="60" t="s">
        <v>65</v>
      </c>
      <c r="E125" s="37">
        <f>G125+Q125-F125</f>
        <v>10000</v>
      </c>
      <c r="F125" s="38"/>
      <c r="G125" s="33">
        <f>I125+J125+K125+L125+M125+N125+O125+P125-H125</f>
        <v>10000</v>
      </c>
      <c r="H125" s="38"/>
      <c r="I125" s="34"/>
      <c r="J125" s="35"/>
      <c r="K125" s="34"/>
      <c r="L125" s="34"/>
      <c r="M125" s="35"/>
      <c r="N125" s="38"/>
      <c r="O125" s="38"/>
      <c r="P125" s="38">
        <v>10000</v>
      </c>
      <c r="Q125" s="41"/>
      <c r="R125" s="61" t="str">
        <f>IF(C125="","000",C125)&amp;IF(D125="","0000",D125)</f>
        <v>3100310</v>
      </c>
    </row>
    <row r="126" spans="1:18" s="12" customFormat="1" ht="11.25">
      <c r="A126" s="44" t="s">
        <v>96</v>
      </c>
      <c r="B126" s="43" t="s">
        <v>26</v>
      </c>
      <c r="C126" s="60" t="s">
        <v>97</v>
      </c>
      <c r="D126" s="60" t="s">
        <v>98</v>
      </c>
      <c r="E126" s="37">
        <f>G126+Q126-F126</f>
        <v>800000</v>
      </c>
      <c r="F126" s="38"/>
      <c r="G126" s="33">
        <f>I126+J126+K126+L126+M126+N126+O126+P126-H126</f>
        <v>800000</v>
      </c>
      <c r="H126" s="38"/>
      <c r="I126" s="34"/>
      <c r="J126" s="35"/>
      <c r="K126" s="34"/>
      <c r="L126" s="34"/>
      <c r="M126" s="35"/>
      <c r="N126" s="38"/>
      <c r="O126" s="38">
        <v>800000</v>
      </c>
      <c r="P126" s="38"/>
      <c r="Q126" s="41"/>
      <c r="R126" s="61" t="str">
        <f>IF(C126="","000",C126)&amp;IF(D126="","0000",D126)</f>
        <v>3100314</v>
      </c>
    </row>
    <row r="127" spans="1:18" s="12" customFormat="1" ht="11.25">
      <c r="A127" s="44" t="s">
        <v>96</v>
      </c>
      <c r="B127" s="43" t="s">
        <v>26</v>
      </c>
      <c r="C127" s="60" t="s">
        <v>97</v>
      </c>
      <c r="D127" s="60" t="s">
        <v>66</v>
      </c>
      <c r="E127" s="37">
        <f>G127+Q127-F127</f>
        <v>7345491.7800000003</v>
      </c>
      <c r="F127" s="38"/>
      <c r="G127" s="33">
        <f>I127+J127+K127+L127+M127+N127+O127+P127-H127</f>
        <v>7345491.7800000003</v>
      </c>
      <c r="H127" s="38"/>
      <c r="I127" s="34"/>
      <c r="J127" s="35"/>
      <c r="K127" s="34"/>
      <c r="L127" s="34"/>
      <c r="M127" s="35"/>
      <c r="N127" s="38"/>
      <c r="O127" s="38">
        <v>7331755.7800000003</v>
      </c>
      <c r="P127" s="38">
        <v>13736</v>
      </c>
      <c r="Q127" s="41"/>
      <c r="R127" s="61" t="str">
        <f>IF(C127="","000",C127)&amp;IF(D127="","0000",D127)</f>
        <v>3100409</v>
      </c>
    </row>
    <row r="128" spans="1:18" s="12" customFormat="1" ht="11.25">
      <c r="A128" s="44" t="s">
        <v>96</v>
      </c>
      <c r="B128" s="43" t="s">
        <v>26</v>
      </c>
      <c r="C128" s="60" t="s">
        <v>97</v>
      </c>
      <c r="D128" s="60" t="s">
        <v>51</v>
      </c>
      <c r="E128" s="37">
        <f>G128+Q128-F128</f>
        <v>3270</v>
      </c>
      <c r="F128" s="38"/>
      <c r="G128" s="33">
        <f>I128+J128+K128+L128+M128+N128+O128+P128-H128</f>
        <v>3270</v>
      </c>
      <c r="H128" s="38"/>
      <c r="I128" s="34"/>
      <c r="J128" s="35"/>
      <c r="K128" s="34"/>
      <c r="L128" s="34"/>
      <c r="M128" s="35"/>
      <c r="N128" s="38"/>
      <c r="O128" s="38"/>
      <c r="P128" s="38">
        <v>3270</v>
      </c>
      <c r="Q128" s="41"/>
      <c r="R128" s="61" t="str">
        <f>IF(C128="","000",C128)&amp;IF(D128="","0000",D128)</f>
        <v>3100410</v>
      </c>
    </row>
    <row r="129" spans="1:18" s="12" customFormat="1" ht="11.25">
      <c r="A129" s="44" t="s">
        <v>96</v>
      </c>
      <c r="B129" s="43" t="s">
        <v>26</v>
      </c>
      <c r="C129" s="60" t="s">
        <v>97</v>
      </c>
      <c r="D129" s="60" t="s">
        <v>59</v>
      </c>
      <c r="E129" s="37">
        <f>G129+Q129-F129</f>
        <v>46897683.380000003</v>
      </c>
      <c r="F129" s="38"/>
      <c r="G129" s="33">
        <f>I129+J129+K129+L129+M129+N129+O129+P129-H129</f>
        <v>46897683.380000003</v>
      </c>
      <c r="H129" s="38"/>
      <c r="I129" s="34"/>
      <c r="J129" s="35"/>
      <c r="K129" s="34"/>
      <c r="L129" s="34"/>
      <c r="M129" s="35"/>
      <c r="N129" s="38">
        <v>681301.78</v>
      </c>
      <c r="O129" s="38">
        <v>46216381.600000001</v>
      </c>
      <c r="P129" s="38"/>
      <c r="Q129" s="41"/>
      <c r="R129" s="61" t="str">
        <f>IF(C129="","000",C129)&amp;IF(D129="","0000",D129)</f>
        <v>3100501</v>
      </c>
    </row>
    <row r="130" spans="1:18" s="12" customFormat="1" ht="11.25">
      <c r="A130" s="44" t="s">
        <v>96</v>
      </c>
      <c r="B130" s="43" t="s">
        <v>26</v>
      </c>
      <c r="C130" s="60" t="s">
        <v>97</v>
      </c>
      <c r="D130" s="60" t="s">
        <v>67</v>
      </c>
      <c r="E130" s="37">
        <f>G130+Q130-F130</f>
        <v>5900184.1699999999</v>
      </c>
      <c r="F130" s="38"/>
      <c r="G130" s="33">
        <f>I130+J130+K130+L130+M130+N130+O130+P130-H130</f>
        <v>5900184.1699999999</v>
      </c>
      <c r="H130" s="38"/>
      <c r="I130" s="34"/>
      <c r="J130" s="35"/>
      <c r="K130" s="34"/>
      <c r="L130" s="34"/>
      <c r="M130" s="35"/>
      <c r="N130" s="38"/>
      <c r="O130" s="38">
        <v>5900184.1699999999</v>
      </c>
      <c r="P130" s="38"/>
      <c r="Q130" s="41"/>
      <c r="R130" s="61" t="str">
        <f>IF(C130="","000",C130)&amp;IF(D130="","0000",D130)</f>
        <v>3100502</v>
      </c>
    </row>
    <row r="131" spans="1:18" s="12" customFormat="1" ht="11.25">
      <c r="A131" s="44" t="s">
        <v>96</v>
      </c>
      <c r="B131" s="43" t="s">
        <v>26</v>
      </c>
      <c r="C131" s="60" t="s">
        <v>97</v>
      </c>
      <c r="D131" s="60" t="s">
        <v>55</v>
      </c>
      <c r="E131" s="37">
        <f>G131+Q131-F131</f>
        <v>2220771.0699999998</v>
      </c>
      <c r="F131" s="38"/>
      <c r="G131" s="33">
        <f>I131+J131+K131+L131+M131+N131+O131+P131-H131</f>
        <v>2220771.0699999998</v>
      </c>
      <c r="H131" s="38"/>
      <c r="I131" s="34"/>
      <c r="J131" s="35"/>
      <c r="K131" s="34"/>
      <c r="L131" s="34"/>
      <c r="M131" s="35"/>
      <c r="N131" s="38"/>
      <c r="O131" s="38">
        <v>2121771.0699999998</v>
      </c>
      <c r="P131" s="38">
        <v>99000</v>
      </c>
      <c r="Q131" s="41"/>
      <c r="R131" s="61" t="str">
        <f>IF(C131="","000",C131)&amp;IF(D131="","0000",D131)</f>
        <v>3100503</v>
      </c>
    </row>
    <row r="132" spans="1:18" s="12" customFormat="1" ht="11.25">
      <c r="A132" s="44" t="s">
        <v>96</v>
      </c>
      <c r="B132" s="43" t="s">
        <v>26</v>
      </c>
      <c r="C132" s="60" t="s">
        <v>97</v>
      </c>
      <c r="D132" s="60" t="s">
        <v>56</v>
      </c>
      <c r="E132" s="37">
        <f>G132+Q132-F132</f>
        <v>1937721.65</v>
      </c>
      <c r="F132" s="38"/>
      <c r="G132" s="33">
        <f>I132+J132+K132+L132+M132+N132+O132+P132-H132</f>
        <v>1937721.65</v>
      </c>
      <c r="H132" s="38"/>
      <c r="I132" s="34"/>
      <c r="J132" s="35"/>
      <c r="K132" s="34"/>
      <c r="L132" s="34"/>
      <c r="M132" s="35"/>
      <c r="N132" s="38"/>
      <c r="O132" s="38">
        <v>1932666.65</v>
      </c>
      <c r="P132" s="38">
        <v>5055</v>
      </c>
      <c r="Q132" s="41"/>
      <c r="R132" s="61" t="str">
        <f>IF(C132="","000",C132)&amp;IF(D132="","0000",D132)</f>
        <v>3100801</v>
      </c>
    </row>
    <row r="133" spans="1:18" s="12" customFormat="1" ht="11.25">
      <c r="A133" s="44" t="s">
        <v>96</v>
      </c>
      <c r="B133" s="43" t="s">
        <v>26</v>
      </c>
      <c r="C133" s="60" t="s">
        <v>97</v>
      </c>
      <c r="D133" s="60" t="s">
        <v>74</v>
      </c>
      <c r="E133" s="37">
        <f>G133+Q133-F133</f>
        <v>6402514.8799999999</v>
      </c>
      <c r="F133" s="38"/>
      <c r="G133" s="33">
        <f>I133+J133+K133+L133+M133+N133+O133+P133-H133</f>
        <v>6402514.8799999999</v>
      </c>
      <c r="H133" s="38"/>
      <c r="I133" s="34"/>
      <c r="J133" s="35"/>
      <c r="K133" s="34"/>
      <c r="L133" s="34"/>
      <c r="M133" s="35"/>
      <c r="N133" s="38">
        <v>6402514.8799999999</v>
      </c>
      <c r="O133" s="38"/>
      <c r="P133" s="38"/>
      <c r="Q133" s="41"/>
      <c r="R133" s="61" t="str">
        <f>IF(C133="","000",C133)&amp;IF(D133="","0000",D133)</f>
        <v>3101004</v>
      </c>
    </row>
    <row r="134" spans="1:18" s="12" customFormat="1" ht="11.25">
      <c r="A134" s="44" t="s">
        <v>96</v>
      </c>
      <c r="B134" s="43" t="s">
        <v>26</v>
      </c>
      <c r="C134" s="60" t="s">
        <v>97</v>
      </c>
      <c r="D134" s="60" t="s">
        <v>42</v>
      </c>
      <c r="E134" s="37">
        <f>G134+Q134-F134</f>
        <v>64951</v>
      </c>
      <c r="F134" s="38"/>
      <c r="G134" s="33">
        <f>I134+J134+K134+L134+M134+N134+O134+P134-H134</f>
        <v>64951</v>
      </c>
      <c r="H134" s="38"/>
      <c r="I134" s="34"/>
      <c r="J134" s="35"/>
      <c r="K134" s="34"/>
      <c r="L134" s="34"/>
      <c r="M134" s="35"/>
      <c r="N134" s="38">
        <v>64951</v>
      </c>
      <c r="O134" s="38"/>
      <c r="P134" s="38"/>
      <c r="Q134" s="41"/>
      <c r="R134" s="61" t="str">
        <f>IF(C134="","000",C134)&amp;IF(D134="","0000",D134)</f>
        <v>3101006</v>
      </c>
    </row>
    <row r="135" spans="1:18" s="12" customFormat="1" ht="11.25">
      <c r="A135" s="44" t="s">
        <v>96</v>
      </c>
      <c r="B135" s="43" t="s">
        <v>26</v>
      </c>
      <c r="C135" s="60" t="s">
        <v>97</v>
      </c>
      <c r="D135" s="60" t="s">
        <v>75</v>
      </c>
      <c r="E135" s="37">
        <f>G135+Q135-F135</f>
        <v>10770</v>
      </c>
      <c r="F135" s="38"/>
      <c r="G135" s="33">
        <f>I135+J135+K135+L135+M135+N135+O135+P135-H135</f>
        <v>10770</v>
      </c>
      <c r="H135" s="38"/>
      <c r="I135" s="34"/>
      <c r="J135" s="35"/>
      <c r="K135" s="34"/>
      <c r="L135" s="34"/>
      <c r="M135" s="35"/>
      <c r="N135" s="38"/>
      <c r="O135" s="38"/>
      <c r="P135" s="38">
        <v>10770</v>
      </c>
      <c r="Q135" s="41"/>
      <c r="R135" s="61" t="str">
        <f>IF(C135="","000",C135)&amp;IF(D135="","0000",D135)</f>
        <v>3101101</v>
      </c>
    </row>
    <row r="136" spans="1:18" s="12" customFormat="1" ht="11.25">
      <c r="A136" s="44" t="s">
        <v>99</v>
      </c>
      <c r="B136" s="43" t="s">
        <v>26</v>
      </c>
      <c r="C136" s="60" t="s">
        <v>100</v>
      </c>
      <c r="D136" s="60" t="s">
        <v>64</v>
      </c>
      <c r="E136" s="37">
        <f>G136+Q136-F136</f>
        <v>56710</v>
      </c>
      <c r="F136" s="38"/>
      <c r="G136" s="33">
        <f>I136+J136+K136+L136+M136+N136+O136+P136-H136</f>
        <v>56710</v>
      </c>
      <c r="H136" s="38"/>
      <c r="I136" s="34"/>
      <c r="J136" s="35"/>
      <c r="K136" s="34"/>
      <c r="L136" s="34"/>
      <c r="M136" s="35"/>
      <c r="N136" s="38">
        <v>30630</v>
      </c>
      <c r="O136" s="38">
        <v>26080</v>
      </c>
      <c r="P136" s="38"/>
      <c r="Q136" s="41"/>
      <c r="R136" s="61" t="str">
        <f>IF(C136="","000",C136)&amp;IF(D136="","0000",D136)</f>
        <v>3400103</v>
      </c>
    </row>
    <row r="137" spans="1:18" s="12" customFormat="1" ht="11.25">
      <c r="A137" s="44" t="s">
        <v>99</v>
      </c>
      <c r="B137" s="43" t="s">
        <v>26</v>
      </c>
      <c r="C137" s="60" t="s">
        <v>100</v>
      </c>
      <c r="D137" s="60" t="s">
        <v>36</v>
      </c>
      <c r="E137" s="37">
        <f>G137+Q137-F137</f>
        <v>1533807.52</v>
      </c>
      <c r="F137" s="38"/>
      <c r="G137" s="33">
        <f>I137+J137+K137+L137+M137+N137+O137+P137-H137</f>
        <v>1533807.52</v>
      </c>
      <c r="H137" s="38"/>
      <c r="I137" s="34"/>
      <c r="J137" s="35"/>
      <c r="K137" s="34"/>
      <c r="L137" s="34"/>
      <c r="M137" s="35"/>
      <c r="N137" s="38">
        <v>355359.44</v>
      </c>
      <c r="O137" s="38"/>
      <c r="P137" s="38">
        <v>1178448.08</v>
      </c>
      <c r="Q137" s="41"/>
      <c r="R137" s="61" t="str">
        <f>IF(C137="","000",C137)&amp;IF(D137="","0000",D137)</f>
        <v>3400104</v>
      </c>
    </row>
    <row r="138" spans="1:18" s="12" customFormat="1" ht="11.25">
      <c r="A138" s="44" t="s">
        <v>99</v>
      </c>
      <c r="B138" s="43" t="s">
        <v>26</v>
      </c>
      <c r="C138" s="60" t="s">
        <v>100</v>
      </c>
      <c r="D138" s="60" t="s">
        <v>37</v>
      </c>
      <c r="E138" s="37">
        <f>G138+Q138-F138</f>
        <v>37175</v>
      </c>
      <c r="F138" s="38"/>
      <c r="G138" s="33">
        <f>I138+J138+K138+L138+M138+N138+O138+P138-H138</f>
        <v>37175</v>
      </c>
      <c r="H138" s="38"/>
      <c r="I138" s="34"/>
      <c r="J138" s="35"/>
      <c r="K138" s="34"/>
      <c r="L138" s="34"/>
      <c r="M138" s="35"/>
      <c r="N138" s="38">
        <v>37175</v>
      </c>
      <c r="O138" s="38"/>
      <c r="P138" s="38"/>
      <c r="Q138" s="41"/>
      <c r="R138" s="61" t="str">
        <f>IF(C138="","000",C138)&amp;IF(D138="","0000",D138)</f>
        <v>3400106</v>
      </c>
    </row>
    <row r="139" spans="1:18" s="12" customFormat="1" ht="11.25">
      <c r="A139" s="44" t="s">
        <v>99</v>
      </c>
      <c r="B139" s="43" t="s">
        <v>26</v>
      </c>
      <c r="C139" s="60" t="s">
        <v>100</v>
      </c>
      <c r="D139" s="60" t="s">
        <v>101</v>
      </c>
      <c r="E139" s="37">
        <f>G139+Q139-F139</f>
        <v>40000</v>
      </c>
      <c r="F139" s="38"/>
      <c r="G139" s="33">
        <f>I139+J139+K139+L139+M139+N139+O139+P139-H139</f>
        <v>40000</v>
      </c>
      <c r="H139" s="38"/>
      <c r="I139" s="34"/>
      <c r="J139" s="35"/>
      <c r="K139" s="34"/>
      <c r="L139" s="34"/>
      <c r="M139" s="35"/>
      <c r="N139" s="38"/>
      <c r="O139" s="38"/>
      <c r="P139" s="38">
        <v>40000</v>
      </c>
      <c r="Q139" s="41"/>
      <c r="R139" s="61" t="str">
        <f>IF(C139="","000",C139)&amp;IF(D139="","0000",D139)</f>
        <v>3400107</v>
      </c>
    </row>
    <row r="140" spans="1:18" s="12" customFormat="1" ht="11.25">
      <c r="A140" s="44" t="s">
        <v>99</v>
      </c>
      <c r="B140" s="43" t="s">
        <v>26</v>
      </c>
      <c r="C140" s="60" t="s">
        <v>100</v>
      </c>
      <c r="D140" s="60" t="s">
        <v>50</v>
      </c>
      <c r="E140" s="37">
        <f>G140+Q140-F140</f>
        <v>99347</v>
      </c>
      <c r="F140" s="38"/>
      <c r="G140" s="33">
        <f>I140+J140+K140+L140+M140+N140+O140+P140-H140</f>
        <v>99347</v>
      </c>
      <c r="H140" s="38"/>
      <c r="I140" s="34"/>
      <c r="J140" s="35"/>
      <c r="K140" s="34"/>
      <c r="L140" s="34"/>
      <c r="M140" s="35"/>
      <c r="N140" s="38">
        <v>67863</v>
      </c>
      <c r="O140" s="38">
        <v>1500</v>
      </c>
      <c r="P140" s="38">
        <v>29984</v>
      </c>
      <c r="Q140" s="41"/>
      <c r="R140" s="61" t="str">
        <f>IF(C140="","000",C140)&amp;IF(D140="","0000",D140)</f>
        <v>3400113</v>
      </c>
    </row>
    <row r="141" spans="1:18" s="12" customFormat="1" ht="11.25">
      <c r="A141" s="44" t="s">
        <v>99</v>
      </c>
      <c r="B141" s="43" t="s">
        <v>26</v>
      </c>
      <c r="C141" s="60" t="s">
        <v>100</v>
      </c>
      <c r="D141" s="60" t="s">
        <v>38</v>
      </c>
      <c r="E141" s="37">
        <f>G141+Q141-F141</f>
        <v>36588.410000000003</v>
      </c>
      <c r="F141" s="38"/>
      <c r="G141" s="33">
        <f>I141+J141+K141+L141+M141+N141+O141+P141-H141</f>
        <v>36588.410000000003</v>
      </c>
      <c r="H141" s="38"/>
      <c r="I141" s="34"/>
      <c r="J141" s="35"/>
      <c r="K141" s="34"/>
      <c r="L141" s="34"/>
      <c r="M141" s="35"/>
      <c r="N141" s="38"/>
      <c r="O141" s="38"/>
      <c r="P141" s="38">
        <v>36588.410000000003</v>
      </c>
      <c r="Q141" s="41"/>
      <c r="R141" s="61" t="str">
        <f>IF(C141="","000",C141)&amp;IF(D141="","0000",D141)</f>
        <v>3400203</v>
      </c>
    </row>
    <row r="142" spans="1:18" s="12" customFormat="1" ht="11.25">
      <c r="A142" s="44" t="s">
        <v>99</v>
      </c>
      <c r="B142" s="43" t="s">
        <v>26</v>
      </c>
      <c r="C142" s="60" t="s">
        <v>100</v>
      </c>
      <c r="D142" s="60" t="s">
        <v>65</v>
      </c>
      <c r="E142" s="37">
        <f>G142+Q142-F142</f>
        <v>14221.6</v>
      </c>
      <c r="F142" s="38"/>
      <c r="G142" s="33">
        <f>I142+J142+K142+L142+M142+N142+O142+P142-H142</f>
        <v>14221.6</v>
      </c>
      <c r="H142" s="38"/>
      <c r="I142" s="34"/>
      <c r="J142" s="35"/>
      <c r="K142" s="34"/>
      <c r="L142" s="34"/>
      <c r="M142" s="35"/>
      <c r="N142" s="38"/>
      <c r="O142" s="38">
        <v>5000</v>
      </c>
      <c r="P142" s="38">
        <v>9221.6</v>
      </c>
      <c r="Q142" s="41"/>
      <c r="R142" s="61" t="str">
        <f>IF(C142="","000",C142)&amp;IF(D142="","0000",D142)</f>
        <v>3400310</v>
      </c>
    </row>
    <row r="143" spans="1:18" s="12" customFormat="1" ht="11.25">
      <c r="A143" s="44" t="s">
        <v>99</v>
      </c>
      <c r="B143" s="43" t="s">
        <v>26</v>
      </c>
      <c r="C143" s="60" t="s">
        <v>100</v>
      </c>
      <c r="D143" s="60" t="s">
        <v>66</v>
      </c>
      <c r="E143" s="37">
        <f>G143+Q143-F143</f>
        <v>103320</v>
      </c>
      <c r="F143" s="38"/>
      <c r="G143" s="33">
        <f>I143+J143+K143+L143+M143+N143+O143+P143-H143</f>
        <v>103320</v>
      </c>
      <c r="H143" s="38"/>
      <c r="I143" s="34"/>
      <c r="J143" s="35"/>
      <c r="K143" s="34"/>
      <c r="L143" s="34"/>
      <c r="M143" s="35"/>
      <c r="N143" s="38">
        <v>101400</v>
      </c>
      <c r="O143" s="38"/>
      <c r="P143" s="38">
        <v>1920</v>
      </c>
      <c r="Q143" s="41"/>
      <c r="R143" s="61" t="str">
        <f>IF(C143="","000",C143)&amp;IF(D143="","0000",D143)</f>
        <v>3400409</v>
      </c>
    </row>
    <row r="144" spans="1:18" s="12" customFormat="1" ht="11.25">
      <c r="A144" s="44" t="s">
        <v>99</v>
      </c>
      <c r="B144" s="43" t="s">
        <v>26</v>
      </c>
      <c r="C144" s="60" t="s">
        <v>100</v>
      </c>
      <c r="D144" s="60" t="s">
        <v>51</v>
      </c>
      <c r="E144" s="37">
        <f>G144+Q144-F144</f>
        <v>14930</v>
      </c>
      <c r="F144" s="38"/>
      <c r="G144" s="33">
        <f>I144+J144+K144+L144+M144+N144+O144+P144-H144</f>
        <v>14930</v>
      </c>
      <c r="H144" s="38"/>
      <c r="I144" s="34"/>
      <c r="J144" s="35"/>
      <c r="K144" s="34"/>
      <c r="L144" s="34"/>
      <c r="M144" s="35"/>
      <c r="N144" s="38"/>
      <c r="O144" s="38"/>
      <c r="P144" s="38">
        <v>14930</v>
      </c>
      <c r="Q144" s="41"/>
      <c r="R144" s="61" t="str">
        <f>IF(C144="","000",C144)&amp;IF(D144="","0000",D144)</f>
        <v>3400410</v>
      </c>
    </row>
    <row r="145" spans="1:18" s="12" customFormat="1" ht="11.25">
      <c r="A145" s="44" t="s">
        <v>99</v>
      </c>
      <c r="B145" s="43" t="s">
        <v>26</v>
      </c>
      <c r="C145" s="60" t="s">
        <v>100</v>
      </c>
      <c r="D145" s="60" t="s">
        <v>67</v>
      </c>
      <c r="E145" s="37">
        <f>G145+Q145-F145</f>
        <v>26950</v>
      </c>
      <c r="F145" s="38"/>
      <c r="G145" s="33">
        <f>I145+J145+K145+L145+M145+N145+O145+P145-H145</f>
        <v>26950</v>
      </c>
      <c r="H145" s="38"/>
      <c r="I145" s="34"/>
      <c r="J145" s="35"/>
      <c r="K145" s="34"/>
      <c r="L145" s="34"/>
      <c r="M145" s="35"/>
      <c r="N145" s="38"/>
      <c r="O145" s="38"/>
      <c r="P145" s="38">
        <v>26950</v>
      </c>
      <c r="Q145" s="41"/>
      <c r="R145" s="61" t="str">
        <f>IF(C145="","000",C145)&amp;IF(D145="","0000",D145)</f>
        <v>3400502</v>
      </c>
    </row>
    <row r="146" spans="1:18" s="12" customFormat="1" ht="11.25">
      <c r="A146" s="44" t="s">
        <v>99</v>
      </c>
      <c r="B146" s="43" t="s">
        <v>26</v>
      </c>
      <c r="C146" s="60" t="s">
        <v>100</v>
      </c>
      <c r="D146" s="60" t="s">
        <v>55</v>
      </c>
      <c r="E146" s="37">
        <f>G146+Q146-F146</f>
        <v>554100.93999999994</v>
      </c>
      <c r="F146" s="38"/>
      <c r="G146" s="33">
        <f>I146+J146+K146+L146+M146+N146+O146+P146-H146</f>
        <v>554100.93999999994</v>
      </c>
      <c r="H146" s="38"/>
      <c r="I146" s="34"/>
      <c r="J146" s="35"/>
      <c r="K146" s="34"/>
      <c r="L146" s="34"/>
      <c r="M146" s="35"/>
      <c r="N146" s="38"/>
      <c r="O146" s="38">
        <v>39700</v>
      </c>
      <c r="P146" s="38">
        <v>514400.94</v>
      </c>
      <c r="Q146" s="41"/>
      <c r="R146" s="61" t="str">
        <f>IF(C146="","000",C146)&amp;IF(D146="","0000",D146)</f>
        <v>3400503</v>
      </c>
    </row>
    <row r="147" spans="1:18" s="12" customFormat="1" ht="11.25">
      <c r="A147" s="44" t="s">
        <v>99</v>
      </c>
      <c r="B147" s="43" t="s">
        <v>26</v>
      </c>
      <c r="C147" s="60" t="s">
        <v>100</v>
      </c>
      <c r="D147" s="60" t="s">
        <v>83</v>
      </c>
      <c r="E147" s="37">
        <f>G147+Q147-F147</f>
        <v>1047657</v>
      </c>
      <c r="F147" s="38"/>
      <c r="G147" s="33">
        <f>I147+J147+K147+L147+M147+N147+O147+P147-H147</f>
        <v>1047657</v>
      </c>
      <c r="H147" s="38"/>
      <c r="I147" s="34"/>
      <c r="J147" s="35"/>
      <c r="K147" s="34"/>
      <c r="L147" s="34"/>
      <c r="M147" s="35"/>
      <c r="N147" s="38">
        <v>1047657</v>
      </c>
      <c r="O147" s="38"/>
      <c r="P147" s="38"/>
      <c r="Q147" s="41"/>
      <c r="R147" s="61" t="str">
        <f>IF(C147="","000",C147)&amp;IF(D147="","0000",D147)</f>
        <v>3400701</v>
      </c>
    </row>
    <row r="148" spans="1:18" s="12" customFormat="1" ht="11.25">
      <c r="A148" s="44" t="s">
        <v>99</v>
      </c>
      <c r="B148" s="43" t="s">
        <v>26</v>
      </c>
      <c r="C148" s="60" t="s">
        <v>100</v>
      </c>
      <c r="D148" s="60" t="s">
        <v>73</v>
      </c>
      <c r="E148" s="37">
        <f>G148+Q148-F148</f>
        <v>11955</v>
      </c>
      <c r="F148" s="38"/>
      <c r="G148" s="33">
        <f>I148+J148+K148+L148+M148+N148+O148+P148-H148</f>
        <v>11955</v>
      </c>
      <c r="H148" s="38"/>
      <c r="I148" s="34"/>
      <c r="J148" s="35"/>
      <c r="K148" s="34"/>
      <c r="L148" s="34"/>
      <c r="M148" s="35"/>
      <c r="N148" s="38"/>
      <c r="O148" s="38">
        <v>4000</v>
      </c>
      <c r="P148" s="38">
        <v>7955</v>
      </c>
      <c r="Q148" s="41"/>
      <c r="R148" s="61" t="str">
        <f>IF(C148="","000",C148)&amp;IF(D148="","0000",D148)</f>
        <v>3400707</v>
      </c>
    </row>
    <row r="149" spans="1:18" s="12" customFormat="1" ht="11.25">
      <c r="A149" s="44" t="s">
        <v>99</v>
      </c>
      <c r="B149" s="43" t="s">
        <v>26</v>
      </c>
      <c r="C149" s="60" t="s">
        <v>100</v>
      </c>
      <c r="D149" s="60" t="s">
        <v>40</v>
      </c>
      <c r="E149" s="37">
        <f>G149+Q149-F149</f>
        <v>49116</v>
      </c>
      <c r="F149" s="38"/>
      <c r="G149" s="33">
        <f>I149+J149+K149+L149+M149+N149+O149+P149-H149</f>
        <v>49116</v>
      </c>
      <c r="H149" s="38"/>
      <c r="I149" s="34"/>
      <c r="J149" s="35"/>
      <c r="K149" s="34"/>
      <c r="L149" s="34"/>
      <c r="M149" s="35"/>
      <c r="N149" s="38">
        <v>49116</v>
      </c>
      <c r="O149" s="38"/>
      <c r="P149" s="38"/>
      <c r="Q149" s="41"/>
      <c r="R149" s="61" t="str">
        <f>IF(C149="","000",C149)&amp;IF(D149="","0000",D149)</f>
        <v>3400709</v>
      </c>
    </row>
    <row r="150" spans="1:18" s="12" customFormat="1" ht="11.25">
      <c r="A150" s="44" t="s">
        <v>99</v>
      </c>
      <c r="B150" s="43" t="s">
        <v>26</v>
      </c>
      <c r="C150" s="60" t="s">
        <v>100</v>
      </c>
      <c r="D150" s="60" t="s">
        <v>56</v>
      </c>
      <c r="E150" s="37">
        <f>G150+Q150-F150</f>
        <v>160082.29999999999</v>
      </c>
      <c r="F150" s="38"/>
      <c r="G150" s="33">
        <f>I150+J150+K150+L150+M150+N150+O150+P150-H150</f>
        <v>160082.29999999999</v>
      </c>
      <c r="H150" s="38"/>
      <c r="I150" s="34"/>
      <c r="J150" s="35"/>
      <c r="K150" s="34"/>
      <c r="L150" s="34"/>
      <c r="M150" s="35"/>
      <c r="N150" s="38">
        <v>55010</v>
      </c>
      <c r="O150" s="38">
        <v>68020</v>
      </c>
      <c r="P150" s="38">
        <v>37052.300000000003</v>
      </c>
      <c r="Q150" s="41"/>
      <c r="R150" s="61" t="str">
        <f>IF(C150="","000",C150)&amp;IF(D150="","0000",D150)</f>
        <v>3400801</v>
      </c>
    </row>
    <row r="151" spans="1:18" s="12" customFormat="1" ht="11.25">
      <c r="A151" s="44" t="s">
        <v>99</v>
      </c>
      <c r="B151" s="43" t="s">
        <v>26</v>
      </c>
      <c r="C151" s="60" t="s">
        <v>100</v>
      </c>
      <c r="D151" s="60" t="s">
        <v>41</v>
      </c>
      <c r="E151" s="37">
        <f>G151+Q151-F151</f>
        <v>13165.38</v>
      </c>
      <c r="F151" s="38"/>
      <c r="G151" s="33">
        <f>I151+J151+K151+L151+M151+N151+O151+P151-H151</f>
        <v>13165.38</v>
      </c>
      <c r="H151" s="38"/>
      <c r="I151" s="34"/>
      <c r="J151" s="35"/>
      <c r="K151" s="34"/>
      <c r="L151" s="34"/>
      <c r="M151" s="35"/>
      <c r="N151" s="38">
        <v>13165.38</v>
      </c>
      <c r="O151" s="38"/>
      <c r="P151" s="38"/>
      <c r="Q151" s="41"/>
      <c r="R151" s="61" t="str">
        <f>IF(C151="","000",C151)&amp;IF(D151="","0000",D151)</f>
        <v>3400804</v>
      </c>
    </row>
    <row r="152" spans="1:18" s="12" customFormat="1" ht="11.25">
      <c r="A152" s="44" t="s">
        <v>99</v>
      </c>
      <c r="B152" s="43" t="s">
        <v>26</v>
      </c>
      <c r="C152" s="60" t="s">
        <v>100</v>
      </c>
      <c r="D152" s="60" t="s">
        <v>42</v>
      </c>
      <c r="E152" s="37">
        <f>G152+Q152-F152</f>
        <v>82000</v>
      </c>
      <c r="F152" s="38"/>
      <c r="G152" s="33">
        <f>I152+J152+K152+L152+M152+N152+O152+P152-H152</f>
        <v>82000</v>
      </c>
      <c r="H152" s="38"/>
      <c r="I152" s="34"/>
      <c r="J152" s="35"/>
      <c r="K152" s="34"/>
      <c r="L152" s="34"/>
      <c r="M152" s="35"/>
      <c r="N152" s="38">
        <v>82000</v>
      </c>
      <c r="O152" s="38"/>
      <c r="P152" s="38"/>
      <c r="Q152" s="41"/>
      <c r="R152" s="61" t="str">
        <f>IF(C152="","000",C152)&amp;IF(D152="","0000",D152)</f>
        <v>3401006</v>
      </c>
    </row>
    <row r="153" spans="1:18" s="12" customFormat="1" ht="11.25">
      <c r="A153" s="44" t="s">
        <v>99</v>
      </c>
      <c r="B153" s="43" t="s">
        <v>26</v>
      </c>
      <c r="C153" s="60" t="s">
        <v>100</v>
      </c>
      <c r="D153" s="60" t="s">
        <v>75</v>
      </c>
      <c r="E153" s="37">
        <f>G153+Q153-F153</f>
        <v>14790</v>
      </c>
      <c r="F153" s="38"/>
      <c r="G153" s="33">
        <f>I153+J153+K153+L153+M153+N153+O153+P153-H153</f>
        <v>14790</v>
      </c>
      <c r="H153" s="38"/>
      <c r="I153" s="34"/>
      <c r="J153" s="35"/>
      <c r="K153" s="34"/>
      <c r="L153" s="34"/>
      <c r="M153" s="35"/>
      <c r="N153" s="38"/>
      <c r="O153" s="38"/>
      <c r="P153" s="38">
        <v>14790</v>
      </c>
      <c r="Q153" s="41"/>
      <c r="R153" s="61" t="str">
        <f>IF(C153="","000",C153)&amp;IF(D153="","0000",D153)</f>
        <v>3401101</v>
      </c>
    </row>
    <row r="154" spans="1:18" s="12" customFormat="1" ht="11.25">
      <c r="A154" s="44" t="s">
        <v>99</v>
      </c>
      <c r="B154" s="43" t="s">
        <v>26</v>
      </c>
      <c r="C154" s="60" t="s">
        <v>100</v>
      </c>
      <c r="D154" s="60" t="s">
        <v>76</v>
      </c>
      <c r="E154" s="37">
        <f>G154+Q154-F154</f>
        <v>21915</v>
      </c>
      <c r="F154" s="38"/>
      <c r="G154" s="33">
        <f>I154+J154+K154+L154+M154+N154+O154+P154-H154</f>
        <v>21915</v>
      </c>
      <c r="H154" s="38"/>
      <c r="I154" s="34"/>
      <c r="J154" s="35"/>
      <c r="K154" s="34"/>
      <c r="L154" s="34"/>
      <c r="M154" s="35"/>
      <c r="N154" s="38"/>
      <c r="O154" s="38"/>
      <c r="P154" s="38">
        <v>21915</v>
      </c>
      <c r="Q154" s="41"/>
      <c r="R154" s="61" t="str">
        <f>IF(C154="","000",C154)&amp;IF(D154="","0000",D154)</f>
        <v>3401202</v>
      </c>
    </row>
    <row r="155" spans="1:18" s="12" customFormat="1" ht="11.25" hidden="1">
      <c r="A155" s="44"/>
      <c r="B155" s="43"/>
      <c r="C155" s="14"/>
      <c r="D155" s="14"/>
      <c r="E155" s="37"/>
      <c r="F155" s="38"/>
      <c r="G155" s="33"/>
      <c r="H155" s="38"/>
      <c r="I155" s="34"/>
      <c r="J155" s="35"/>
      <c r="K155" s="34"/>
      <c r="L155" s="34"/>
      <c r="M155" s="35"/>
      <c r="N155" s="38"/>
      <c r="O155" s="38"/>
      <c r="P155" s="38"/>
      <c r="Q155" s="41"/>
    </row>
    <row r="156" spans="1:18" s="12" customFormat="1" ht="21.75">
      <c r="A156" s="45" t="s">
        <v>28</v>
      </c>
      <c r="B156" s="43" t="s">
        <v>30</v>
      </c>
      <c r="C156" s="48" t="s">
        <v>32</v>
      </c>
      <c r="D156" s="48"/>
      <c r="E156" s="39">
        <f>G156+Q156-F156</f>
        <v>236760.05</v>
      </c>
      <c r="F156" s="38"/>
      <c r="G156" s="39">
        <f>I156+J156+K156+L156+M156+N156+O156+P156-H156</f>
        <v>236760.05</v>
      </c>
      <c r="H156" s="38"/>
      <c r="I156" s="34"/>
      <c r="J156" s="35"/>
      <c r="K156" s="34"/>
      <c r="L156" s="34"/>
      <c r="M156" s="35"/>
      <c r="N156" s="38">
        <v>300931.09000000003</v>
      </c>
      <c r="O156" s="38">
        <v>-64171.040000000001</v>
      </c>
      <c r="P156" s="38"/>
      <c r="Q156" s="41"/>
    </row>
    <row r="157" spans="1:18" s="12" customFormat="1" ht="21.75">
      <c r="A157" s="45" t="s">
        <v>29</v>
      </c>
      <c r="B157" s="43" t="s">
        <v>31</v>
      </c>
      <c r="C157" s="48" t="s">
        <v>32</v>
      </c>
      <c r="D157" s="48"/>
      <c r="E157" s="39">
        <f>G157+Q157-F157</f>
        <v>0</v>
      </c>
      <c r="F157" s="39">
        <f>SUM(F158:F159)</f>
        <v>0</v>
      </c>
      <c r="G157" s="39">
        <f>I157+J157+K157+L157+M157+N157+O157+P157-H157</f>
        <v>0</v>
      </c>
      <c r="H157" s="39">
        <f t="shared" ref="H157:Q157" si="0">SUM(H158:H159)</f>
        <v>0</v>
      </c>
      <c r="I157" s="39">
        <f t="shared" si="0"/>
        <v>0</v>
      </c>
      <c r="J157" s="39">
        <f t="shared" si="0"/>
        <v>0</v>
      </c>
      <c r="K157" s="39">
        <f t="shared" si="0"/>
        <v>0</v>
      </c>
      <c r="L157" s="39">
        <f t="shared" si="0"/>
        <v>0</v>
      </c>
      <c r="M157" s="39">
        <f t="shared" si="0"/>
        <v>0</v>
      </c>
      <c r="N157" s="39">
        <f t="shared" si="0"/>
        <v>0</v>
      </c>
      <c r="O157" s="39">
        <f t="shared" si="0"/>
        <v>0</v>
      </c>
      <c r="P157" s="39">
        <f t="shared" si="0"/>
        <v>0</v>
      </c>
      <c r="Q157" s="36">
        <f t="shared" si="0"/>
        <v>0</v>
      </c>
    </row>
    <row r="158" spans="1:18" s="12" customFormat="1" ht="12" thickBot="1">
      <c r="A158" s="66"/>
      <c r="B158" s="67" t="s">
        <v>31</v>
      </c>
      <c r="C158" s="68"/>
      <c r="D158" s="68"/>
      <c r="E158" s="69">
        <f>G158+Q158-F158</f>
        <v>0</v>
      </c>
      <c r="F158" s="70"/>
      <c r="G158" s="71">
        <f>I158+J158+K158+L158+M158+N158+O158+P158-H158</f>
        <v>0</v>
      </c>
      <c r="H158" s="70"/>
      <c r="I158" s="72"/>
      <c r="J158" s="70"/>
      <c r="K158" s="72"/>
      <c r="L158" s="72"/>
      <c r="M158" s="70"/>
      <c r="N158" s="70"/>
      <c r="O158" s="70"/>
      <c r="P158" s="70"/>
      <c r="Q158" s="73"/>
      <c r="R158" s="74" t="str">
        <f>IF(C158="","000",C158)&amp;IF(D158="","0000",D158)</f>
        <v>0000000</v>
      </c>
    </row>
    <row r="159" spans="1:18" s="12" customFormat="1" ht="12" hidden="1" thickBot="1">
      <c r="A159" s="49"/>
      <c r="B159" s="50"/>
      <c r="C159" s="51"/>
      <c r="D159" s="51"/>
      <c r="E159" s="52"/>
      <c r="F159" s="53"/>
      <c r="G159" s="54"/>
      <c r="H159" s="53"/>
      <c r="I159" s="55"/>
      <c r="J159" s="53"/>
      <c r="K159" s="55"/>
      <c r="L159" s="55"/>
      <c r="M159" s="53"/>
      <c r="N159" s="53"/>
      <c r="O159" s="53"/>
      <c r="P159" s="53"/>
      <c r="Q159" s="56"/>
    </row>
    <row r="160" spans="1:18" s="1" customFormat="1" ht="11.25">
      <c r="A160" s="11"/>
      <c r="B160" s="57" t="s">
        <v>8</v>
      </c>
      <c r="C160" s="58"/>
      <c r="D160" s="58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</row>
    <row r="161" spans="1:17" s="1" customFormat="1" ht="16.5" customHeight="1">
      <c r="A161" s="28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1:17" s="1" customFormat="1" ht="17.25" customHeight="1">
      <c r="A162" s="12"/>
      <c r="B162" s="64" t="s">
        <v>12</v>
      </c>
      <c r="C162" s="64"/>
      <c r="D162" s="64"/>
      <c r="E162" s="64"/>
      <c r="F162" s="29"/>
      <c r="G162" s="30"/>
      <c r="H162" s="31"/>
      <c r="I162" s="65"/>
      <c r="J162" s="65"/>
      <c r="K162" s="21"/>
      <c r="L162" s="21"/>
      <c r="M162" s="21"/>
      <c r="N162" s="21"/>
      <c r="O162" s="21"/>
      <c r="P162" s="21"/>
      <c r="Q162" s="21"/>
    </row>
    <row r="163" spans="1:17" s="1" customFormat="1" ht="17.25" customHeight="1">
      <c r="A163" s="7" t="s">
        <v>9</v>
      </c>
      <c r="B163" s="7"/>
      <c r="C163" s="7"/>
      <c r="D163" s="7"/>
      <c r="E163" s="12"/>
      <c r="F163" s="32" t="s">
        <v>10</v>
      </c>
      <c r="G163" s="12"/>
      <c r="H163" s="31"/>
      <c r="I163" s="63" t="s">
        <v>11</v>
      </c>
      <c r="J163" s="63"/>
      <c r="K163" s="21"/>
      <c r="L163" s="21"/>
      <c r="M163" s="21"/>
      <c r="N163" s="21"/>
      <c r="O163" s="21"/>
      <c r="P163" s="21"/>
      <c r="Q163" s="21"/>
    </row>
    <row r="164" spans="1:17" s="1" customFormat="1" ht="17.25" customHeight="1">
      <c r="A164" s="12"/>
      <c r="B164" s="64" t="s">
        <v>13</v>
      </c>
      <c r="C164" s="64"/>
      <c r="D164" s="64"/>
      <c r="E164" s="64"/>
      <c r="F164" s="29"/>
      <c r="G164" s="12"/>
      <c r="H164" s="31"/>
      <c r="I164" s="65"/>
      <c r="J164" s="65"/>
      <c r="K164" s="21"/>
      <c r="L164" s="21"/>
      <c r="M164" s="21"/>
      <c r="N164" s="21"/>
      <c r="O164" s="21"/>
      <c r="P164" s="21"/>
      <c r="Q164" s="21"/>
    </row>
    <row r="165" spans="1:17" s="1" customFormat="1" ht="17.25" customHeight="1">
      <c r="A165" s="7" t="s">
        <v>9</v>
      </c>
      <c r="B165" s="7"/>
      <c r="C165" s="7"/>
      <c r="D165" s="7"/>
      <c r="E165" s="12"/>
      <c r="F165" s="32" t="s">
        <v>10</v>
      </c>
      <c r="G165" s="12"/>
      <c r="H165" s="31"/>
      <c r="I165" s="63" t="s">
        <v>11</v>
      </c>
      <c r="J165" s="63"/>
      <c r="K165" s="21"/>
      <c r="L165" s="21"/>
      <c r="M165" s="21"/>
      <c r="N165" s="21"/>
      <c r="O165" s="21"/>
      <c r="P165" s="21"/>
      <c r="Q165" s="21"/>
    </row>
    <row r="166" spans="1:17" s="1" customFormat="1" ht="11.25">
      <c r="A166" s="12" t="s">
        <v>17</v>
      </c>
      <c r="B166" s="15"/>
      <c r="C166" s="6"/>
      <c r="D166" s="6"/>
      <c r="E166" s="6"/>
      <c r="F166" s="6"/>
      <c r="G166" s="6"/>
      <c r="H166" s="6"/>
      <c r="I166" s="6"/>
      <c r="J166" s="21"/>
      <c r="K166" s="21"/>
      <c r="L166" s="21"/>
      <c r="M166" s="21"/>
      <c r="N166" s="21"/>
      <c r="O166" s="21"/>
      <c r="P166" s="21"/>
      <c r="Q166" s="21"/>
    </row>
  </sheetData>
  <mergeCells count="7">
    <mergeCell ref="B1:G1"/>
    <mergeCell ref="I165:J165"/>
    <mergeCell ref="B164:E164"/>
    <mergeCell ref="I162:J162"/>
    <mergeCell ref="I163:J163"/>
    <mergeCell ref="I164:J164"/>
    <mergeCell ref="B162:E162"/>
  </mergeCells>
  <phoneticPr fontId="0" type="noConversion"/>
  <pageMargins left="0.35433070866141736" right="0.15748031496062992" top="0.98425196850393704" bottom="0.98425196850393704" header="0.51181102362204722" footer="0.51181102362204722"/>
  <pageSetup paperSize="9" scale="51" fitToHeight="10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SYSTEM</cp:lastModifiedBy>
  <cp:lastPrinted>2011-04-28T10:12:09Z</cp:lastPrinted>
  <dcterms:created xsi:type="dcterms:W3CDTF">2008-05-06T11:57:50Z</dcterms:created>
  <dcterms:modified xsi:type="dcterms:W3CDTF">2017-08-18T08:14:06Z</dcterms:modified>
</cp:coreProperties>
</file>