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<sst xmlns="http://schemas.openxmlformats.org/spreadsheetml/2006/main" count="414" uniqueCount="84">
  <si>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</si>
  <si>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</si>
  <si>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</si>
  <si>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</si>
  <si>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</si>
  <si>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</si>
  <si>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</si>
  <si>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</si>
  <si>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</si>
  <si>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</si>
  <si>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</si>
  <si>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</si>
  <si>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</si>
  <si>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</si>
  <si>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</si>
  <si>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</si>
  <si>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</si>
  <si>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</si>
  <si>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</si>
  <si>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</si>
  <si>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</si>
  <si>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</si>
  <si>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</si>
  <si>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</si>
  <si>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</si>
  <si>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</si>
  <si>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</si>
  <si>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</si>
  <si>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</si>
  <si>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</si>
  <si>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</si>
  <si>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</si>
  <si>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</si>
  <si>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</si>
  <si>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</si>
  <si>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</si>
  <si>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</si>
  <si>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</si>
  <si>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</si>
  <si>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</si>
  <si>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</si>
  <si>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</si>
  <si>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</si>
  <si>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</si>
  <si>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</si>
  <si>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</si>
  <si>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</si>
  <si>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</si>
  <si>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</si>
  <si>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</si>
  <si>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</si>
  <si>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</si>
  <si>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</si>
  <si>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</si>
  <si>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</si>
  <si>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</si>
  <si>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</si>
  <si>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</si>
  <si>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</si>
  <si>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</si>
  <si>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</si>
  <si>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</si>
  <si>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</si>
  <si>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</si>
  <si>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</si>
  <si>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</si>
  <si>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</si>
  <si>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</si>
  <si>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</si>
  <si>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</si>
  <si>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</si>
  <si>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</si>
  <si>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</si>
  <si>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</si>
  <si>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</si>
  <si>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</si>
  <si>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</si>
  <si>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павильон
ИП Никола-
ев Н.Н.,
ул.Железно-
дорожная Рядом с д.№33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</si>
  <si>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</si>
  <si>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</si>
  <si>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</si>
  <si>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</si>
  <si>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</si>
  <si>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 xml:space="preserve">Результаты мониторинга цен на фиксированный набор товаров в Валдайском муниципальном районе по состоянию на 22.05.2015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</si>
</sst>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4" xfId="0" applyFont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R6" sqref="R6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5" width="7.570312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8" t="s">
        <v>4</v>
      </c>
      <c r="AV1" s="48"/>
      <c r="AW1" s="48"/>
    </row>
    <row r="2" spans="1:67" ht="30" customHeight="1">
      <c r="C2" s="49" t="s">
        <v>83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</row>
    <row r="3" spans="1:67" ht="29.25" customHeight="1">
      <c r="A3" s="42" t="s">
        <v>41</v>
      </c>
      <c r="B3" s="45" t="s">
        <v>48</v>
      </c>
      <c r="C3" s="45" t="s">
        <v>47</v>
      </c>
      <c r="D3" s="45" t="s">
        <v>0</v>
      </c>
      <c r="E3" s="37" t="s">
        <v>1</v>
      </c>
      <c r="F3" s="38"/>
      <c r="G3" s="38"/>
      <c r="H3" s="38"/>
      <c r="I3" s="38"/>
      <c r="J3" s="38"/>
      <c r="K3" s="38"/>
      <c r="L3" s="38"/>
      <c r="M3" s="39"/>
      <c r="N3" s="37" t="s">
        <v>57</v>
      </c>
      <c r="O3" s="38"/>
      <c r="P3" s="38"/>
      <c r="Q3" s="38"/>
      <c r="R3" s="38"/>
      <c r="S3" s="38"/>
      <c r="T3" s="38"/>
      <c r="U3" s="38"/>
      <c r="V3" s="39"/>
      <c r="W3" s="37" t="s">
        <v>2</v>
      </c>
      <c r="X3" s="38"/>
      <c r="Y3" s="38"/>
      <c r="Z3" s="38"/>
      <c r="AA3" s="38"/>
      <c r="AB3" s="38"/>
      <c r="AC3" s="38"/>
      <c r="AD3" s="38"/>
      <c r="AE3" s="39"/>
      <c r="AF3" s="37" t="s">
        <v>3</v>
      </c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9"/>
      <c r="AS3" s="37" t="s">
        <v>42</v>
      </c>
      <c r="AT3" s="38"/>
      <c r="AU3" s="38"/>
      <c r="AV3" s="38"/>
      <c r="AW3" s="39"/>
      <c r="AY3" s="29" t="s">
        <v>60</v>
      </c>
      <c r="AZ3" s="36"/>
      <c r="BA3" s="30"/>
      <c r="BB3" s="29" t="s">
        <v>61</v>
      </c>
      <c r="BC3" s="36"/>
      <c r="BD3" s="30"/>
      <c r="BE3" s="29" t="s">
        <v>62</v>
      </c>
      <c r="BF3" s="36"/>
      <c r="BG3" s="30"/>
      <c r="BH3" s="29" t="s">
        <v>63</v>
      </c>
      <c r="BI3" s="36"/>
      <c r="BJ3" s="30"/>
      <c r="BK3" s="33" t="s">
        <v>64</v>
      </c>
      <c r="BL3" s="35"/>
      <c r="BM3" s="34"/>
      <c r="BN3" s="33" t="s">
        <v>65</v>
      </c>
      <c r="BO3" s="34"/>
    </row>
    <row r="4" spans="1:67" ht="106.5" customHeight="1">
      <c r="A4" s="43"/>
      <c r="B4" s="46"/>
      <c r="C4" s="46"/>
      <c r="D4" s="46"/>
      <c r="E4" s="40" t="s">
        <v>73</v>
      </c>
      <c r="F4" s="41"/>
      <c r="G4" s="40" t="s">
        <v>80</v>
      </c>
      <c r="H4" s="41"/>
      <c r="I4" s="40" t="s">
        <v>79</v>
      </c>
      <c r="J4" s="41"/>
      <c r="K4" s="37" t="s">
        <v>56</v>
      </c>
      <c r="L4" s="38"/>
      <c r="M4" s="39"/>
      <c r="N4" s="40" t="s">
        <v>76</v>
      </c>
      <c r="O4" s="41"/>
      <c r="P4" s="40" t="s">
        <v>70</v>
      </c>
      <c r="Q4" s="41"/>
      <c r="R4" s="40" t="s">
        <v>82</v>
      </c>
      <c r="S4" s="41"/>
      <c r="T4" s="37" t="s">
        <v>56</v>
      </c>
      <c r="U4" s="38"/>
      <c r="V4" s="39"/>
      <c r="W4" s="40" t="s">
        <v>71</v>
      </c>
      <c r="X4" s="41"/>
      <c r="Y4" s="40" t="s">
        <v>81</v>
      </c>
      <c r="Z4" s="41"/>
      <c r="AA4" s="40" t="s">
        <v>72</v>
      </c>
      <c r="AB4" s="41"/>
      <c r="AC4" s="37" t="s">
        <v>56</v>
      </c>
      <c r="AD4" s="38"/>
      <c r="AE4" s="39"/>
      <c r="AF4" s="40" t="s">
        <v>77</v>
      </c>
      <c r="AG4" s="41"/>
      <c r="AH4" s="37"/>
      <c r="AI4" s="39"/>
      <c r="AJ4" s="37"/>
      <c r="AK4" s="39"/>
      <c r="AL4" s="37"/>
      <c r="AM4" s="39"/>
      <c r="AN4" s="37"/>
      <c r="AO4" s="39"/>
      <c r="AP4" s="37" t="s">
        <v>56</v>
      </c>
      <c r="AQ4" s="38"/>
      <c r="AR4" s="39"/>
      <c r="AS4" s="40" t="s">
        <v>78</v>
      </c>
      <c r="AT4" s="41"/>
      <c r="AU4" s="37" t="s">
        <v>56</v>
      </c>
      <c r="AV4" s="38"/>
      <c r="AW4" s="39"/>
      <c r="AY4" s="29" t="s">
        <v>66</v>
      </c>
      <c r="AZ4" s="30"/>
      <c r="BA4" s="31" t="s">
        <v>67</v>
      </c>
      <c r="BB4" s="29" t="s">
        <v>66</v>
      </c>
      <c r="BC4" s="30"/>
      <c r="BD4" s="31" t="s">
        <v>67</v>
      </c>
      <c r="BE4" s="29" t="s">
        <v>66</v>
      </c>
      <c r="BF4" s="30"/>
      <c r="BG4" s="31" t="s">
        <v>67</v>
      </c>
      <c r="BH4" s="29" t="s">
        <v>66</v>
      </c>
      <c r="BI4" s="30"/>
      <c r="BJ4" s="31" t="s">
        <v>67</v>
      </c>
      <c r="BK4" s="29" t="s">
        <v>66</v>
      </c>
      <c r="BL4" s="30"/>
      <c r="BM4" s="31" t="s">
        <v>67</v>
      </c>
      <c r="BN4" s="29" t="s">
        <v>66</v>
      </c>
      <c r="BO4" s="30"/>
    </row>
    <row r="5" spans="1:67" ht="38.25">
      <c r="A5" s="44"/>
      <c r="B5" s="47"/>
      <c r="C5" s="47"/>
      <c r="D5" s="46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2"/>
      <c r="BB5" s="15" t="s">
        <v>68</v>
      </c>
      <c r="BC5" s="15" t="s">
        <v>69</v>
      </c>
      <c r="BD5" s="32"/>
      <c r="BE5" s="15" t="s">
        <v>68</v>
      </c>
      <c r="BF5" s="15" t="s">
        <v>69</v>
      </c>
      <c r="BG5" s="32"/>
      <c r="BH5" s="15" t="s">
        <v>68</v>
      </c>
      <c r="BI5" s="15" t="s">
        <v>69</v>
      </c>
      <c r="BJ5" s="32"/>
      <c r="BK5" s="15" t="s">
        <v>68</v>
      </c>
      <c r="BL5" s="15" t="s">
        <v>69</v>
      </c>
      <c r="BM5" s="32"/>
      <c r="BN5" s="15" t="s">
        <v>68</v>
      </c>
      <c r="BO5" s="15" t="s">
        <v>69</v>
      </c>
    </row>
    <row r="6" spans="1:67">
      <c r="A6" s="19">
        <v>42146</v>
      </c>
      <c r="B6" s="7" t="s">
        <v>58</v>
      </c>
      <c r="C6" s="1">
        <v>1</v>
      </c>
      <c r="D6" s="11" t="s">
        <v>5</v>
      </c>
      <c r="E6" s="21">
        <v>19.2</v>
      </c>
      <c r="F6" s="27">
        <v>32.450000000000003</v>
      </c>
      <c r="G6" s="22">
        <v>28.42</v>
      </c>
      <c r="H6" s="27">
        <v>46.8</v>
      </c>
      <c r="I6" s="22">
        <v>32.58</v>
      </c>
      <c r="J6" s="27">
        <v>56.3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40</v>
      </c>
      <c r="P6" s="21">
        <v>28.5</v>
      </c>
      <c r="Q6" s="28">
        <v>44</v>
      </c>
      <c r="R6" s="23">
        <v>28</v>
      </c>
      <c r="S6" s="27">
        <v>37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28.8</v>
      </c>
      <c r="X6" s="27">
        <v>44</v>
      </c>
      <c r="Y6" s="23">
        <v>21</v>
      </c>
      <c r="Z6" s="27">
        <v>39</v>
      </c>
      <c r="AA6" s="23">
        <v>32</v>
      </c>
      <c r="AB6" s="27">
        <v>34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30</v>
      </c>
      <c r="AG6" s="27">
        <v>37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26.73</v>
      </c>
      <c r="AZ6" s="16">
        <f t="shared" ref="AZ6:AZ45" si="3">IF(SUM(F6,H6,J6)=0,"",ROUND(AVERAGE(F6,H6,J6),2))</f>
        <v>45.18</v>
      </c>
      <c r="BA6" s="17">
        <f t="shared" ref="BA6:BA45" si="4">M6</f>
        <v>100</v>
      </c>
      <c r="BB6" s="16">
        <f t="shared" ref="BB6:BB45" si="5">IF(SUM(N6,P6,R6)=0,"",ROUND(AVERAGE(N6,P6,R6),2))</f>
        <v>28.5</v>
      </c>
      <c r="BC6" s="16">
        <f t="shared" ref="BC6:BC45" si="6">IF(SUM(O6,Q6,S6)=0,"",ROUND(AVERAGE(O6,Q6,S6),2))</f>
        <v>40.33</v>
      </c>
      <c r="BD6" s="17">
        <f t="shared" ref="BD6:BD45" si="7">V6</f>
        <v>100</v>
      </c>
      <c r="BE6" s="16">
        <f t="shared" ref="BE6:BE45" si="8">IF(SUM(W6,Y6,AA6)=0,"",ROUND(AVERAGE(W6,Y6,AA6),2))</f>
        <v>27.27</v>
      </c>
      <c r="BF6" s="16">
        <f t="shared" ref="BF6:BF45" si="9">IF(SUM(X6,Z6,AB6)=0,"",ROUND(AVERAGE(X6,Z6,AB6),2))</f>
        <v>39</v>
      </c>
      <c r="BG6" s="17">
        <f>AE6</f>
        <v>100</v>
      </c>
      <c r="BH6" s="17">
        <f>IF(SUM(AF6,AH6,AJ6,AL6,AN6)=0,"",AVERAGE(AF6,AH6,AJ6,AL6,AN6))</f>
        <v>30</v>
      </c>
      <c r="BI6" s="17">
        <f>IF(SUM(AG6,AI6,AK6,AM6,AO6)=0,"",AVERAGE(AG6,AI6,AK6,AM6,AO6))</f>
        <v>37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28.13</v>
      </c>
      <c r="BO6" s="18">
        <f t="shared" ref="BO6:BO45" si="15">ROUND(AVERAGE(AZ6,BC6,BF6,BI6,BL6),2)</f>
        <v>40.380000000000003</v>
      </c>
    </row>
    <row r="7" spans="1:67">
      <c r="A7" s="19">
        <v>42146</v>
      </c>
      <c r="B7" s="7" t="s">
        <v>58</v>
      </c>
      <c r="C7" s="1">
        <v>2</v>
      </c>
      <c r="D7" s="11" t="s">
        <v>6</v>
      </c>
      <c r="E7" s="21">
        <v>48.63</v>
      </c>
      <c r="F7" s="27">
        <v>64.38</v>
      </c>
      <c r="G7" s="22">
        <v>44.25</v>
      </c>
      <c r="H7" s="27">
        <v>44.87</v>
      </c>
      <c r="I7" s="22">
        <v>56.64</v>
      </c>
      <c r="J7" s="27">
        <v>80.599999999999994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48</v>
      </c>
      <c r="O7" s="27">
        <v>70</v>
      </c>
      <c r="P7" s="21">
        <v>59.3</v>
      </c>
      <c r="Q7" s="28">
        <v>90</v>
      </c>
      <c r="R7" s="23">
        <v>54.44</v>
      </c>
      <c r="S7" s="27">
        <v>54.44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59</v>
      </c>
      <c r="X7" s="27">
        <v>64.44</v>
      </c>
      <c r="Y7" s="23">
        <v>60</v>
      </c>
      <c r="Z7" s="27">
        <v>65.56</v>
      </c>
      <c r="AA7" s="23">
        <v>49</v>
      </c>
      <c r="AB7" s="27">
        <v>68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60</v>
      </c>
      <c r="AG7" s="27">
        <v>68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49.84</v>
      </c>
      <c r="AZ7" s="16">
        <f t="shared" si="3"/>
        <v>63.28</v>
      </c>
      <c r="BA7" s="17">
        <f t="shared" si="4"/>
        <v>100</v>
      </c>
      <c r="BB7" s="16">
        <f t="shared" si="5"/>
        <v>53.91</v>
      </c>
      <c r="BC7" s="16">
        <f t="shared" si="6"/>
        <v>71.48</v>
      </c>
      <c r="BD7" s="17">
        <f t="shared" si="7"/>
        <v>100</v>
      </c>
      <c r="BE7" s="16">
        <f t="shared" si="8"/>
        <v>56</v>
      </c>
      <c r="BF7" s="16">
        <f t="shared" si="9"/>
        <v>66</v>
      </c>
      <c r="BG7" s="17">
        <f t="shared" ref="BG7:BG45" si="24">AE7</f>
        <v>100</v>
      </c>
      <c r="BH7" s="17">
        <f t="shared" ref="BH7:BI45" si="25">IF(SUM(AF7,AH7,AJ7,AL7,AN7)=0,"",AVERAGE(AF7,AH7,AJ7,AL7,AN7))</f>
        <v>60</v>
      </c>
      <c r="BI7" s="17">
        <f t="shared" si="25"/>
        <v>68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54.94</v>
      </c>
      <c r="BO7" s="18">
        <f t="shared" si="15"/>
        <v>67.19</v>
      </c>
    </row>
    <row r="8" spans="1:67">
      <c r="A8" s="19">
        <v>42146</v>
      </c>
      <c r="B8" s="7" t="s">
        <v>58</v>
      </c>
      <c r="C8" s="1">
        <v>3</v>
      </c>
      <c r="D8" s="11" t="s">
        <v>7</v>
      </c>
      <c r="E8" s="21">
        <v>47.4</v>
      </c>
      <c r="F8" s="27">
        <v>69.12</v>
      </c>
      <c r="G8" s="22">
        <v>48.63</v>
      </c>
      <c r="H8" s="27">
        <v>64.33</v>
      </c>
      <c r="I8" s="22">
        <v>58.4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69.900000000000006</v>
      </c>
      <c r="O8" s="27">
        <v>69.900000000000006</v>
      </c>
      <c r="P8" s="21">
        <v>69.099999999999994</v>
      </c>
      <c r="Q8" s="28">
        <v>69.099999999999994</v>
      </c>
      <c r="R8" s="23">
        <v>59</v>
      </c>
      <c r="S8" s="27">
        <v>59</v>
      </c>
      <c r="T8" s="10">
        <v>3</v>
      </c>
      <c r="U8" s="13">
        <f t="shared" si="0"/>
        <v>3</v>
      </c>
      <c r="V8" s="9">
        <f t="shared" si="18"/>
        <v>100</v>
      </c>
      <c r="W8" s="23">
        <v>62</v>
      </c>
      <c r="X8" s="27">
        <v>67</v>
      </c>
      <c r="Y8" s="23">
        <v>64.44</v>
      </c>
      <c r="Z8" s="27">
        <v>64.44</v>
      </c>
      <c r="AA8" s="23">
        <v>59</v>
      </c>
      <c r="AB8" s="27">
        <v>60</v>
      </c>
      <c r="AC8" s="10">
        <v>3</v>
      </c>
      <c r="AD8" s="13">
        <f t="shared" si="1"/>
        <v>3</v>
      </c>
      <c r="AE8" s="9">
        <f t="shared" si="19"/>
        <v>100</v>
      </c>
      <c r="AF8" s="23">
        <v>62</v>
      </c>
      <c r="AG8" s="27">
        <v>62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51.48</v>
      </c>
      <c r="AZ8" s="16">
        <f t="shared" si="3"/>
        <v>65.11</v>
      </c>
      <c r="BA8" s="17">
        <f t="shared" si="4"/>
        <v>100</v>
      </c>
      <c r="BB8" s="16">
        <f t="shared" si="5"/>
        <v>66</v>
      </c>
      <c r="BC8" s="16">
        <f t="shared" si="6"/>
        <v>66</v>
      </c>
      <c r="BD8" s="17">
        <f t="shared" si="7"/>
        <v>100</v>
      </c>
      <c r="BE8" s="16">
        <f t="shared" si="8"/>
        <v>61.81</v>
      </c>
      <c r="BF8" s="16">
        <f t="shared" si="9"/>
        <v>63.81</v>
      </c>
      <c r="BG8" s="17">
        <f t="shared" si="24"/>
        <v>100</v>
      </c>
      <c r="BH8" s="17">
        <f t="shared" si="25"/>
        <v>62</v>
      </c>
      <c r="BI8" s="17">
        <f t="shared" si="25"/>
        <v>62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60.32</v>
      </c>
      <c r="BO8" s="18">
        <f t="shared" si="15"/>
        <v>64.23</v>
      </c>
    </row>
    <row r="9" spans="1:67">
      <c r="A9" s="19">
        <v>42146</v>
      </c>
      <c r="B9" s="7" t="s">
        <v>58</v>
      </c>
      <c r="C9" s="1">
        <v>4</v>
      </c>
      <c r="D9" s="11" t="s">
        <v>8</v>
      </c>
      <c r="E9" s="21">
        <v>32.5</v>
      </c>
      <c r="F9" s="27">
        <v>119.8</v>
      </c>
      <c r="G9" s="22">
        <v>28.25</v>
      </c>
      <c r="H9" s="27">
        <v>71.11</v>
      </c>
      <c r="I9" s="22">
        <v>29.39</v>
      </c>
      <c r="J9" s="27">
        <v>79.41</v>
      </c>
      <c r="K9" s="10">
        <v>3</v>
      </c>
      <c r="L9" s="13">
        <f t="shared" si="16"/>
        <v>3</v>
      </c>
      <c r="M9" s="9">
        <f t="shared" si="17"/>
        <v>100</v>
      </c>
      <c r="N9" s="23">
        <v>49.33</v>
      </c>
      <c r="O9" s="27">
        <v>88.88</v>
      </c>
      <c r="P9" s="21">
        <v>35</v>
      </c>
      <c r="Q9" s="28">
        <v>139.80000000000001</v>
      </c>
      <c r="R9" s="23">
        <v>39</v>
      </c>
      <c r="S9" s="27">
        <v>39</v>
      </c>
      <c r="T9" s="10">
        <v>3</v>
      </c>
      <c r="U9" s="13">
        <f t="shared" si="0"/>
        <v>3</v>
      </c>
      <c r="V9" s="9">
        <f t="shared" si="18"/>
        <v>100</v>
      </c>
      <c r="W9" s="23">
        <v>39</v>
      </c>
      <c r="X9" s="27">
        <v>45.55</v>
      </c>
      <c r="Y9" s="23">
        <v>41</v>
      </c>
      <c r="Z9" s="27">
        <v>41</v>
      </c>
      <c r="AA9" s="23">
        <v>44</v>
      </c>
      <c r="AB9" s="27">
        <v>76</v>
      </c>
      <c r="AC9" s="10">
        <v>3</v>
      </c>
      <c r="AD9" s="13">
        <f t="shared" si="1"/>
        <v>3</v>
      </c>
      <c r="AE9" s="9">
        <f t="shared" si="19"/>
        <v>100</v>
      </c>
      <c r="AF9" s="23">
        <v>44</v>
      </c>
      <c r="AG9" s="27">
        <v>44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30.05</v>
      </c>
      <c r="AZ9" s="16">
        <f t="shared" si="3"/>
        <v>90.11</v>
      </c>
      <c r="BA9" s="17">
        <f t="shared" si="4"/>
        <v>100</v>
      </c>
      <c r="BB9" s="16">
        <f t="shared" si="5"/>
        <v>41.11</v>
      </c>
      <c r="BC9" s="16">
        <f t="shared" si="6"/>
        <v>89.23</v>
      </c>
      <c r="BD9" s="17">
        <f t="shared" si="7"/>
        <v>100</v>
      </c>
      <c r="BE9" s="16">
        <f t="shared" si="8"/>
        <v>41.33</v>
      </c>
      <c r="BF9" s="16">
        <f t="shared" si="9"/>
        <v>54.18</v>
      </c>
      <c r="BG9" s="17">
        <f t="shared" si="24"/>
        <v>100</v>
      </c>
      <c r="BH9" s="17">
        <f t="shared" si="25"/>
        <v>44</v>
      </c>
      <c r="BI9" s="17">
        <f t="shared" si="25"/>
        <v>44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39.119999999999997</v>
      </c>
      <c r="BO9" s="18">
        <f t="shared" si="15"/>
        <v>69.38</v>
      </c>
    </row>
    <row r="10" spans="1:67">
      <c r="A10" s="19">
        <v>42146</v>
      </c>
      <c r="B10" s="7" t="s">
        <v>58</v>
      </c>
      <c r="C10" s="1">
        <v>5</v>
      </c>
      <c r="D10" s="11" t="s">
        <v>9</v>
      </c>
      <c r="E10" s="21">
        <v>66.22</v>
      </c>
      <c r="F10" s="27">
        <v>90</v>
      </c>
      <c r="G10" s="22">
        <v>57.67</v>
      </c>
      <c r="H10" s="27">
        <v>99.9</v>
      </c>
      <c r="I10" s="22">
        <v>77</v>
      </c>
      <c r="J10" s="27">
        <v>92</v>
      </c>
      <c r="K10" s="10">
        <v>3</v>
      </c>
      <c r="L10" s="13">
        <f t="shared" si="16"/>
        <v>3</v>
      </c>
      <c r="M10" s="9">
        <f t="shared" si="17"/>
        <v>100</v>
      </c>
      <c r="N10" s="23">
        <v>69</v>
      </c>
      <c r="O10" s="27">
        <v>79.900000000000006</v>
      </c>
      <c r="P10" s="21">
        <v>76.11</v>
      </c>
      <c r="Q10" s="28">
        <v>89.9</v>
      </c>
      <c r="R10" s="23">
        <v>73.56</v>
      </c>
      <c r="S10" s="27">
        <v>84</v>
      </c>
      <c r="T10" s="10">
        <v>3</v>
      </c>
      <c r="U10" s="13">
        <f t="shared" si="0"/>
        <v>3</v>
      </c>
      <c r="V10" s="9">
        <f t="shared" si="18"/>
        <v>100</v>
      </c>
      <c r="W10" s="23">
        <v>68</v>
      </c>
      <c r="X10" s="27">
        <v>99</v>
      </c>
      <c r="Y10" s="23">
        <v>69</v>
      </c>
      <c r="Z10" s="27">
        <v>88</v>
      </c>
      <c r="AA10" s="23">
        <v>73</v>
      </c>
      <c r="AB10" s="27">
        <v>81</v>
      </c>
      <c r="AC10" s="10">
        <v>3</v>
      </c>
      <c r="AD10" s="13">
        <f t="shared" si="1"/>
        <v>3</v>
      </c>
      <c r="AE10" s="9">
        <f t="shared" si="19"/>
        <v>100</v>
      </c>
      <c r="AF10" s="23">
        <v>73</v>
      </c>
      <c r="AG10" s="27">
        <v>90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66.959999999999994</v>
      </c>
      <c r="AZ10" s="16">
        <f t="shared" si="3"/>
        <v>93.97</v>
      </c>
      <c r="BA10" s="17">
        <f t="shared" si="4"/>
        <v>100</v>
      </c>
      <c r="BB10" s="16">
        <f t="shared" si="5"/>
        <v>72.89</v>
      </c>
      <c r="BC10" s="16">
        <f t="shared" si="6"/>
        <v>84.6</v>
      </c>
      <c r="BD10" s="17">
        <f t="shared" si="7"/>
        <v>100</v>
      </c>
      <c r="BE10" s="16">
        <f t="shared" si="8"/>
        <v>70</v>
      </c>
      <c r="BF10" s="16">
        <f t="shared" si="9"/>
        <v>89.33</v>
      </c>
      <c r="BG10" s="17">
        <f t="shared" si="24"/>
        <v>100</v>
      </c>
      <c r="BH10" s="17">
        <f t="shared" si="25"/>
        <v>73</v>
      </c>
      <c r="BI10" s="17">
        <f t="shared" si="25"/>
        <v>90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70.709999999999994</v>
      </c>
      <c r="BO10" s="18">
        <f t="shared" si="15"/>
        <v>89.48</v>
      </c>
    </row>
    <row r="11" spans="1:67">
      <c r="A11" s="19">
        <v>42146</v>
      </c>
      <c r="B11" s="7" t="s">
        <v>58</v>
      </c>
      <c r="C11" s="1">
        <v>6</v>
      </c>
      <c r="D11" s="11" t="s">
        <v>10</v>
      </c>
      <c r="E11" s="21">
        <v>46.1</v>
      </c>
      <c r="F11" s="27">
        <v>46.1</v>
      </c>
      <c r="G11" s="22">
        <v>46.2</v>
      </c>
      <c r="H11" s="27">
        <v>46.6</v>
      </c>
      <c r="I11" s="22">
        <v>50.44</v>
      </c>
      <c r="J11" s="27">
        <v>50.44</v>
      </c>
      <c r="K11" s="10">
        <v>3</v>
      </c>
      <c r="L11" s="13">
        <f t="shared" si="16"/>
        <v>3</v>
      </c>
      <c r="M11" s="9">
        <f t="shared" si="17"/>
        <v>100</v>
      </c>
      <c r="N11" s="23">
        <v>55.9</v>
      </c>
      <c r="O11" s="27">
        <v>55.9</v>
      </c>
      <c r="P11" s="21">
        <v>53.6</v>
      </c>
      <c r="Q11" s="28">
        <v>53.6</v>
      </c>
      <c r="R11" s="23">
        <v>49</v>
      </c>
      <c r="S11" s="27">
        <v>49</v>
      </c>
      <c r="T11" s="10">
        <v>3</v>
      </c>
      <c r="U11" s="13">
        <f t="shared" si="0"/>
        <v>3</v>
      </c>
      <c r="V11" s="9">
        <f t="shared" si="18"/>
        <v>100</v>
      </c>
      <c r="W11" s="23">
        <v>53.9</v>
      </c>
      <c r="X11" s="27">
        <v>54</v>
      </c>
      <c r="Y11" s="23">
        <v>51.9</v>
      </c>
      <c r="Z11" s="27">
        <v>51.9</v>
      </c>
      <c r="AA11" s="23">
        <v>55</v>
      </c>
      <c r="AB11" s="27">
        <v>55</v>
      </c>
      <c r="AC11" s="10">
        <v>3</v>
      </c>
      <c r="AD11" s="13">
        <f t="shared" si="1"/>
        <v>3</v>
      </c>
      <c r="AE11" s="9">
        <f t="shared" si="19"/>
        <v>100</v>
      </c>
      <c r="AF11" s="23">
        <v>54</v>
      </c>
      <c r="AG11" s="27">
        <v>54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47.58</v>
      </c>
      <c r="AZ11" s="16">
        <f t="shared" si="3"/>
        <v>47.71</v>
      </c>
      <c r="BA11" s="17">
        <f t="shared" si="4"/>
        <v>100</v>
      </c>
      <c r="BB11" s="16">
        <f t="shared" si="5"/>
        <v>52.83</v>
      </c>
      <c r="BC11" s="16">
        <f t="shared" si="6"/>
        <v>52.83</v>
      </c>
      <c r="BD11" s="17">
        <f t="shared" si="7"/>
        <v>100</v>
      </c>
      <c r="BE11" s="16">
        <f t="shared" si="8"/>
        <v>53.6</v>
      </c>
      <c r="BF11" s="16">
        <f t="shared" si="9"/>
        <v>53.63</v>
      </c>
      <c r="BG11" s="17">
        <f t="shared" si="24"/>
        <v>100</v>
      </c>
      <c r="BH11" s="17">
        <f t="shared" si="25"/>
        <v>54</v>
      </c>
      <c r="BI11" s="17">
        <f t="shared" si="25"/>
        <v>54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52</v>
      </c>
      <c r="BO11" s="18">
        <f t="shared" si="15"/>
        <v>52.04</v>
      </c>
    </row>
    <row r="12" spans="1:67">
      <c r="A12" s="19">
        <v>42146</v>
      </c>
      <c r="B12" s="7" t="s">
        <v>58</v>
      </c>
      <c r="C12" s="1">
        <v>7</v>
      </c>
      <c r="D12" s="11" t="s">
        <v>45</v>
      </c>
      <c r="E12" s="21">
        <v>6.5</v>
      </c>
      <c r="F12" s="27">
        <v>12.1</v>
      </c>
      <c r="G12" s="22">
        <v>7.9</v>
      </c>
      <c r="H12" s="27">
        <v>14</v>
      </c>
      <c r="I12" s="22">
        <v>9.77</v>
      </c>
      <c r="J12" s="27">
        <v>12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1">
        <v>13.5</v>
      </c>
      <c r="Q12" s="28">
        <v>13.5</v>
      </c>
      <c r="R12" s="23">
        <v>14</v>
      </c>
      <c r="S12" s="27">
        <v>14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17</v>
      </c>
      <c r="Y12" s="23">
        <v>16</v>
      </c>
      <c r="Z12" s="27">
        <v>16</v>
      </c>
      <c r="AA12" s="23">
        <v>15</v>
      </c>
      <c r="AB12" s="27">
        <v>15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14</v>
      </c>
      <c r="AG12" s="27">
        <v>14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8.06</v>
      </c>
      <c r="AZ12" s="16">
        <f t="shared" si="3"/>
        <v>12.7</v>
      </c>
      <c r="BA12" s="17">
        <f t="shared" si="4"/>
        <v>100</v>
      </c>
      <c r="BB12" s="16">
        <f t="shared" si="5"/>
        <v>15.33</v>
      </c>
      <c r="BC12" s="16">
        <f t="shared" si="6"/>
        <v>15.33</v>
      </c>
      <c r="BD12" s="17">
        <f t="shared" si="7"/>
        <v>100</v>
      </c>
      <c r="BE12" s="16">
        <f t="shared" si="8"/>
        <v>15</v>
      </c>
      <c r="BF12" s="16">
        <f t="shared" si="9"/>
        <v>16</v>
      </c>
      <c r="BG12" s="17">
        <f t="shared" si="24"/>
        <v>100</v>
      </c>
      <c r="BH12" s="17">
        <f t="shared" si="25"/>
        <v>14</v>
      </c>
      <c r="BI12" s="17">
        <f t="shared" si="25"/>
        <v>14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13.1</v>
      </c>
      <c r="BO12" s="18">
        <f t="shared" si="15"/>
        <v>14.51</v>
      </c>
    </row>
    <row r="13" spans="1:67">
      <c r="A13" s="19">
        <v>42146</v>
      </c>
      <c r="B13" s="7" t="s">
        <v>58</v>
      </c>
      <c r="C13" s="1">
        <v>8</v>
      </c>
      <c r="D13" s="11" t="s">
        <v>11</v>
      </c>
      <c r="E13" s="21">
        <v>220.66</v>
      </c>
      <c r="F13" s="27">
        <v>618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3</v>
      </c>
      <c r="V13" s="9">
        <f t="shared" si="18"/>
        <v>100</v>
      </c>
      <c r="W13" s="23">
        <v>300</v>
      </c>
      <c r="X13" s="27">
        <v>528</v>
      </c>
      <c r="Y13" s="23">
        <v>300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352.22</v>
      </c>
      <c r="AZ13" s="16">
        <f t="shared" si="3"/>
        <v>664.67</v>
      </c>
      <c r="BA13" s="17">
        <f t="shared" si="4"/>
        <v>100</v>
      </c>
      <c r="BB13" s="16">
        <f t="shared" si="5"/>
        <v>266.89</v>
      </c>
      <c r="BC13" s="16">
        <f t="shared" si="6"/>
        <v>676</v>
      </c>
      <c r="BD13" s="17">
        <f t="shared" si="7"/>
        <v>100</v>
      </c>
      <c r="BE13" s="16">
        <f t="shared" si="8"/>
        <v>283.33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288.11</v>
      </c>
      <c r="BO13" s="18">
        <f t="shared" si="15"/>
        <v>642.5</v>
      </c>
    </row>
    <row r="14" spans="1:67">
      <c r="A14" s="19">
        <v>42146</v>
      </c>
      <c r="B14" s="7" t="s">
        <v>58</v>
      </c>
      <c r="C14" s="1">
        <v>9</v>
      </c>
      <c r="D14" s="11" t="s">
        <v>12</v>
      </c>
      <c r="E14" s="21">
        <v>32.9</v>
      </c>
      <c r="F14" s="27">
        <v>53.4</v>
      </c>
      <c r="G14" s="22">
        <v>42</v>
      </c>
      <c r="H14" s="27">
        <v>42</v>
      </c>
      <c r="I14" s="22">
        <v>45</v>
      </c>
      <c r="J14" s="27">
        <v>77.2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1">
        <v>46</v>
      </c>
      <c r="Q14" s="28">
        <v>52.2</v>
      </c>
      <c r="R14" s="23">
        <v>43</v>
      </c>
      <c r="S14" s="27">
        <v>43</v>
      </c>
      <c r="T14" s="10">
        <v>3</v>
      </c>
      <c r="U14" s="13">
        <f t="shared" si="0"/>
        <v>3</v>
      </c>
      <c r="V14" s="9">
        <f t="shared" si="18"/>
        <v>100</v>
      </c>
      <c r="W14" s="23" t="s">
        <v>59</v>
      </c>
      <c r="X14" s="27" t="s">
        <v>59</v>
      </c>
      <c r="Y14" s="23" t="s">
        <v>59</v>
      </c>
      <c r="Z14" s="27" t="s">
        <v>59</v>
      </c>
      <c r="AA14" s="23" t="s">
        <v>59</v>
      </c>
      <c r="AB14" s="27" t="s">
        <v>59</v>
      </c>
      <c r="AC14" s="10">
        <v>3</v>
      </c>
      <c r="AD14" s="13">
        <f t="shared" si="1"/>
        <v>0</v>
      </c>
      <c r="AE14" s="9">
        <f t="shared" si="19"/>
        <v>0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39.97</v>
      </c>
      <c r="AZ14" s="16">
        <f t="shared" si="3"/>
        <v>57.53</v>
      </c>
      <c r="BA14" s="17">
        <f t="shared" si="4"/>
        <v>100</v>
      </c>
      <c r="BB14" s="16">
        <f t="shared" si="5"/>
        <v>50.33</v>
      </c>
      <c r="BC14" s="16">
        <f t="shared" si="6"/>
        <v>52.4</v>
      </c>
      <c r="BD14" s="17">
        <f t="shared" si="7"/>
        <v>100</v>
      </c>
      <c r="BE14" s="16" t="str">
        <f t="shared" si="8"/>
        <v/>
      </c>
      <c r="BF14" s="16" t="str">
        <f t="shared" si="9"/>
        <v/>
      </c>
      <c r="BG14" s="17">
        <f t="shared" si="24"/>
        <v>0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45.15</v>
      </c>
      <c r="BO14" s="18">
        <f t="shared" si="15"/>
        <v>54.97</v>
      </c>
    </row>
    <row r="15" spans="1:67">
      <c r="A15" s="19">
        <v>42146</v>
      </c>
      <c r="B15" s="7" t="s">
        <v>58</v>
      </c>
      <c r="C15" s="1">
        <v>10</v>
      </c>
      <c r="D15" s="11" t="s">
        <v>13</v>
      </c>
      <c r="E15" s="21">
        <v>222</v>
      </c>
      <c r="F15" s="27">
        <v>305.8</v>
      </c>
      <c r="G15" s="22">
        <v>87</v>
      </c>
      <c r="H15" s="27">
        <v>270</v>
      </c>
      <c r="I15" s="22">
        <v>257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347</v>
      </c>
      <c r="P15" s="21">
        <v>165.6</v>
      </c>
      <c r="Q15" s="28">
        <v>361.2</v>
      </c>
      <c r="R15" s="23">
        <v>167</v>
      </c>
      <c r="S15" s="27">
        <v>408</v>
      </c>
      <c r="T15" s="10">
        <v>3</v>
      </c>
      <c r="U15" s="13">
        <f t="shared" si="0"/>
        <v>3</v>
      </c>
      <c r="V15" s="9">
        <f t="shared" si="18"/>
        <v>100</v>
      </c>
      <c r="W15" s="23">
        <v>218</v>
      </c>
      <c r="X15" s="27">
        <v>333</v>
      </c>
      <c r="Y15" s="23">
        <v>231</v>
      </c>
      <c r="Z15" s="27">
        <v>326</v>
      </c>
      <c r="AA15" s="23">
        <v>240</v>
      </c>
      <c r="AB15" s="27">
        <v>357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187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188.67</v>
      </c>
      <c r="AZ15" s="16">
        <f t="shared" si="3"/>
        <v>316.89999999999998</v>
      </c>
      <c r="BA15" s="17">
        <f t="shared" si="4"/>
        <v>100</v>
      </c>
      <c r="BB15" s="16">
        <f t="shared" si="5"/>
        <v>197.53</v>
      </c>
      <c r="BC15" s="16">
        <f t="shared" si="6"/>
        <v>372.07</v>
      </c>
      <c r="BD15" s="17">
        <f t="shared" si="7"/>
        <v>100</v>
      </c>
      <c r="BE15" s="16">
        <f t="shared" si="8"/>
        <v>229.67</v>
      </c>
      <c r="BF15" s="16">
        <f t="shared" si="9"/>
        <v>338.67</v>
      </c>
      <c r="BG15" s="17">
        <f t="shared" si="24"/>
        <v>100</v>
      </c>
      <c r="BH15" s="17">
        <f t="shared" si="25"/>
        <v>187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200.72</v>
      </c>
      <c r="BO15" s="18">
        <f t="shared" si="15"/>
        <v>324.41000000000003</v>
      </c>
    </row>
    <row r="16" spans="1:67">
      <c r="A16" s="19">
        <v>42146</v>
      </c>
      <c r="B16" s="7" t="s">
        <v>58</v>
      </c>
      <c r="C16" s="1">
        <v>11</v>
      </c>
      <c r="D16" s="11" t="s">
        <v>14</v>
      </c>
      <c r="E16" s="21">
        <v>233.75</v>
      </c>
      <c r="F16" s="27">
        <v>335.71</v>
      </c>
      <c r="G16" s="22">
        <v>350</v>
      </c>
      <c r="H16" s="27">
        <v>566</v>
      </c>
      <c r="I16" s="22">
        <v>342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1">
        <v>132.30000000000001</v>
      </c>
      <c r="Q16" s="28">
        <v>356.5</v>
      </c>
      <c r="R16" s="23">
        <v>225</v>
      </c>
      <c r="S16" s="27">
        <v>409</v>
      </c>
      <c r="T16" s="10">
        <v>3</v>
      </c>
      <c r="U16" s="13">
        <f t="shared" si="0"/>
        <v>3</v>
      </c>
      <c r="V16" s="9">
        <f t="shared" si="18"/>
        <v>100</v>
      </c>
      <c r="W16" s="23">
        <v>321</v>
      </c>
      <c r="X16" s="27">
        <v>402</v>
      </c>
      <c r="Y16" s="23">
        <v>299</v>
      </c>
      <c r="Z16" s="27">
        <v>451</v>
      </c>
      <c r="AA16" s="23">
        <v>335</v>
      </c>
      <c r="AB16" s="27">
        <v>353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250</v>
      </c>
      <c r="AG16" s="27">
        <v>327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308.58</v>
      </c>
      <c r="AZ16" s="16">
        <f t="shared" si="3"/>
        <v>414.57</v>
      </c>
      <c r="BA16" s="17">
        <f t="shared" si="4"/>
        <v>100</v>
      </c>
      <c r="BB16" s="16">
        <f t="shared" si="5"/>
        <v>221.77</v>
      </c>
      <c r="BC16" s="16">
        <f t="shared" si="6"/>
        <v>392.83</v>
      </c>
      <c r="BD16" s="17">
        <f t="shared" si="7"/>
        <v>100</v>
      </c>
      <c r="BE16" s="16">
        <f t="shared" si="8"/>
        <v>318.33</v>
      </c>
      <c r="BF16" s="16">
        <f t="shared" si="9"/>
        <v>402</v>
      </c>
      <c r="BG16" s="17">
        <f t="shared" si="24"/>
        <v>100</v>
      </c>
      <c r="BH16" s="17">
        <f t="shared" si="25"/>
        <v>250</v>
      </c>
      <c r="BI16" s="17">
        <f t="shared" si="25"/>
        <v>327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274.67</v>
      </c>
      <c r="BO16" s="18">
        <f t="shared" si="15"/>
        <v>384.1</v>
      </c>
    </row>
    <row r="17" spans="1:67">
      <c r="A17" s="19">
        <v>42146</v>
      </c>
      <c r="B17" s="7" t="s">
        <v>58</v>
      </c>
      <c r="C17" s="1">
        <v>12</v>
      </c>
      <c r="D17" s="11" t="s">
        <v>15</v>
      </c>
      <c r="E17" s="21">
        <v>453.33</v>
      </c>
      <c r="F17" s="27">
        <v>599.66999999999996</v>
      </c>
      <c r="G17" s="22">
        <v>346.33</v>
      </c>
      <c r="H17" s="27">
        <v>733.33</v>
      </c>
      <c r="I17" s="22">
        <v>456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>
        <v>655</v>
      </c>
      <c r="O17" s="27">
        <v>655</v>
      </c>
      <c r="P17" s="21">
        <v>593.5</v>
      </c>
      <c r="Q17" s="28">
        <v>593.5</v>
      </c>
      <c r="R17" s="23">
        <v>448</v>
      </c>
      <c r="S17" s="27">
        <v>774</v>
      </c>
      <c r="T17" s="10">
        <v>3</v>
      </c>
      <c r="U17" s="13">
        <f t="shared" si="0"/>
        <v>3</v>
      </c>
      <c r="V17" s="9">
        <f t="shared" si="18"/>
        <v>100</v>
      </c>
      <c r="W17" s="23">
        <v>550</v>
      </c>
      <c r="X17" s="27">
        <v>599</v>
      </c>
      <c r="Y17" s="23" t="s">
        <v>59</v>
      </c>
      <c r="Z17" s="27" t="s">
        <v>59</v>
      </c>
      <c r="AA17" s="23">
        <v>552</v>
      </c>
      <c r="AB17" s="27">
        <v>678</v>
      </c>
      <c r="AC17" s="10">
        <v>3</v>
      </c>
      <c r="AD17" s="13">
        <f t="shared" si="1"/>
        <v>2</v>
      </c>
      <c r="AE17" s="9">
        <f t="shared" si="19"/>
        <v>66.666666666666657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418.55</v>
      </c>
      <c r="AZ17" s="16">
        <f t="shared" si="3"/>
        <v>704.33</v>
      </c>
      <c r="BA17" s="17">
        <f t="shared" si="4"/>
        <v>100</v>
      </c>
      <c r="BB17" s="16">
        <f t="shared" si="5"/>
        <v>565.5</v>
      </c>
      <c r="BC17" s="16">
        <f t="shared" si="6"/>
        <v>674.17</v>
      </c>
      <c r="BD17" s="17">
        <f t="shared" si="7"/>
        <v>100</v>
      </c>
      <c r="BE17" s="16">
        <f t="shared" si="8"/>
        <v>551</v>
      </c>
      <c r="BF17" s="16">
        <f t="shared" si="9"/>
        <v>638.5</v>
      </c>
      <c r="BG17" s="17">
        <f t="shared" si="24"/>
        <v>66.666666666666657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511.68</v>
      </c>
      <c r="BO17" s="18">
        <f t="shared" si="15"/>
        <v>672.33</v>
      </c>
    </row>
    <row r="18" spans="1:67">
      <c r="A18" s="19">
        <v>42146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1">
        <v>470</v>
      </c>
      <c r="Q18" s="28">
        <v>470</v>
      </c>
      <c r="R18" s="23" t="s">
        <v>59</v>
      </c>
      <c r="S18" s="27" t="s">
        <v>59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379</v>
      </c>
      <c r="X18" s="27">
        <v>379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470</v>
      </c>
      <c r="BC18" s="16">
        <f t="shared" si="6"/>
        <v>470</v>
      </c>
      <c r="BD18" s="17">
        <f t="shared" si="7"/>
        <v>33.333333333333329</v>
      </c>
      <c r="BE18" s="16">
        <f t="shared" si="8"/>
        <v>379</v>
      </c>
      <c r="BF18" s="16">
        <f t="shared" si="9"/>
        <v>379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383</v>
      </c>
      <c r="BO18" s="18">
        <f t="shared" si="15"/>
        <v>399.67</v>
      </c>
    </row>
    <row r="19" spans="1:67">
      <c r="A19" s="19">
        <v>42146</v>
      </c>
      <c r="B19" s="7" t="s">
        <v>58</v>
      </c>
      <c r="C19" s="1">
        <v>14</v>
      </c>
      <c r="D19" s="11" t="s">
        <v>17</v>
      </c>
      <c r="E19" s="21">
        <v>109.9</v>
      </c>
      <c r="F19" s="27">
        <v>209.9</v>
      </c>
      <c r="G19" s="22" t="s">
        <v>59</v>
      </c>
      <c r="H19" s="27" t="s">
        <v>59</v>
      </c>
      <c r="I19" s="22">
        <v>256</v>
      </c>
      <c r="J19" s="27">
        <v>349</v>
      </c>
      <c r="K19" s="10">
        <v>3</v>
      </c>
      <c r="L19" s="13">
        <f t="shared" si="16"/>
        <v>2</v>
      </c>
      <c r="M19" s="9">
        <f t="shared" si="17"/>
        <v>66.666666666666657</v>
      </c>
      <c r="N19" s="23" t="s">
        <v>59</v>
      </c>
      <c r="O19" s="27" t="s">
        <v>59</v>
      </c>
      <c r="P19" s="21">
        <v>220</v>
      </c>
      <c r="Q19" s="28">
        <v>270</v>
      </c>
      <c r="R19" s="23">
        <v>295</v>
      </c>
      <c r="S19" s="27">
        <v>295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240</v>
      </c>
      <c r="X19" s="27">
        <v>290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182.95</v>
      </c>
      <c r="AZ19" s="16">
        <f t="shared" si="3"/>
        <v>279.45</v>
      </c>
      <c r="BA19" s="17">
        <f t="shared" si="4"/>
        <v>66.666666666666657</v>
      </c>
      <c r="BB19" s="16">
        <f t="shared" si="5"/>
        <v>257.5</v>
      </c>
      <c r="BC19" s="16">
        <f t="shared" si="6"/>
        <v>282.5</v>
      </c>
      <c r="BD19" s="17">
        <f t="shared" si="7"/>
        <v>66.666666666666657</v>
      </c>
      <c r="BE19" s="16">
        <f t="shared" si="8"/>
        <v>240</v>
      </c>
      <c r="BF19" s="16">
        <f t="shared" si="9"/>
        <v>290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232.61</v>
      </c>
      <c r="BO19" s="18">
        <f t="shared" si="15"/>
        <v>292.99</v>
      </c>
    </row>
    <row r="20" spans="1:67">
      <c r="A20" s="19">
        <v>42146</v>
      </c>
      <c r="B20" s="7" t="s">
        <v>58</v>
      </c>
      <c r="C20" s="1">
        <v>15</v>
      </c>
      <c r="D20" s="11" t="s">
        <v>18</v>
      </c>
      <c r="E20" s="21">
        <v>94.9</v>
      </c>
      <c r="F20" s="27">
        <v>100.8</v>
      </c>
      <c r="G20" s="22">
        <v>103</v>
      </c>
      <c r="H20" s="27">
        <v>113.7</v>
      </c>
      <c r="I20" s="22">
        <v>116</v>
      </c>
      <c r="J20" s="27">
        <v>116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1">
        <v>130</v>
      </c>
      <c r="Q20" s="28">
        <v>148</v>
      </c>
      <c r="R20" s="23">
        <v>118</v>
      </c>
      <c r="S20" s="27">
        <v>140</v>
      </c>
      <c r="T20" s="10">
        <v>3</v>
      </c>
      <c r="U20" s="13">
        <f t="shared" si="0"/>
        <v>3</v>
      </c>
      <c r="V20" s="9">
        <f t="shared" si="18"/>
        <v>100</v>
      </c>
      <c r="W20" s="23">
        <v>144</v>
      </c>
      <c r="X20" s="27">
        <v>144</v>
      </c>
      <c r="Y20" s="23">
        <v>128</v>
      </c>
      <c r="Z20" s="27">
        <v>128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104.63</v>
      </c>
      <c r="AZ20" s="16">
        <f t="shared" si="3"/>
        <v>110.17</v>
      </c>
      <c r="BA20" s="17">
        <f t="shared" si="4"/>
        <v>100</v>
      </c>
      <c r="BB20" s="16">
        <f t="shared" si="5"/>
        <v>128.33000000000001</v>
      </c>
      <c r="BC20" s="16">
        <f t="shared" si="6"/>
        <v>144.33000000000001</v>
      </c>
      <c r="BD20" s="17">
        <f t="shared" si="7"/>
        <v>100</v>
      </c>
      <c r="BE20" s="16">
        <f t="shared" si="8"/>
        <v>136</v>
      </c>
      <c r="BF20" s="16">
        <f t="shared" si="9"/>
        <v>136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122.99</v>
      </c>
      <c r="BO20" s="18">
        <f t="shared" si="15"/>
        <v>130.16999999999999</v>
      </c>
    </row>
    <row r="21" spans="1:67">
      <c r="A21" s="19">
        <v>42146</v>
      </c>
      <c r="B21" s="7" t="s">
        <v>58</v>
      </c>
      <c r="C21" s="1">
        <v>16</v>
      </c>
      <c r="D21" s="11" t="s">
        <v>19</v>
      </c>
      <c r="E21" s="21">
        <v>109.9</v>
      </c>
      <c r="F21" s="27">
        <v>456.38</v>
      </c>
      <c r="G21" s="22">
        <v>69.88</v>
      </c>
      <c r="H21" s="27">
        <v>199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85</v>
      </c>
      <c r="O21" s="27">
        <v>250</v>
      </c>
      <c r="P21" s="21">
        <v>53.7</v>
      </c>
      <c r="Q21" s="28">
        <v>249.5</v>
      </c>
      <c r="R21" s="23">
        <v>85</v>
      </c>
      <c r="S21" s="27">
        <v>296</v>
      </c>
      <c r="T21" s="10">
        <v>3</v>
      </c>
      <c r="U21" s="13">
        <f t="shared" si="0"/>
        <v>3</v>
      </c>
      <c r="V21" s="9">
        <f t="shared" si="18"/>
        <v>100</v>
      </c>
      <c r="W21" s="23">
        <v>65</v>
      </c>
      <c r="X21" s="27">
        <v>283</v>
      </c>
      <c r="Y21" s="23">
        <v>56</v>
      </c>
      <c r="Z21" s="27">
        <v>256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76</v>
      </c>
      <c r="AG21" s="27">
        <v>76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79.39</v>
      </c>
      <c r="AZ21" s="16">
        <f t="shared" si="3"/>
        <v>273.45999999999998</v>
      </c>
      <c r="BA21" s="17">
        <f t="shared" si="4"/>
        <v>100</v>
      </c>
      <c r="BB21" s="16">
        <f t="shared" si="5"/>
        <v>74.569999999999993</v>
      </c>
      <c r="BC21" s="16">
        <f t="shared" si="6"/>
        <v>265.17</v>
      </c>
      <c r="BD21" s="17">
        <f t="shared" si="7"/>
        <v>100</v>
      </c>
      <c r="BE21" s="16">
        <f t="shared" si="8"/>
        <v>60.5</v>
      </c>
      <c r="BF21" s="16">
        <f t="shared" si="9"/>
        <v>269.5</v>
      </c>
      <c r="BG21" s="17">
        <f t="shared" si="24"/>
        <v>66.666666666666657</v>
      </c>
      <c r="BH21" s="17">
        <f t="shared" si="25"/>
        <v>76</v>
      </c>
      <c r="BI21" s="17">
        <f t="shared" si="25"/>
        <v>76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72.62</v>
      </c>
      <c r="BO21" s="18">
        <f t="shared" si="15"/>
        <v>221.03</v>
      </c>
    </row>
    <row r="22" spans="1:67">
      <c r="A22" s="19">
        <v>42146</v>
      </c>
      <c r="B22" s="7" t="s">
        <v>58</v>
      </c>
      <c r="C22" s="1">
        <v>17</v>
      </c>
      <c r="D22" s="11" t="s">
        <v>20</v>
      </c>
      <c r="E22" s="21">
        <v>463</v>
      </c>
      <c r="F22" s="27">
        <v>463</v>
      </c>
      <c r="G22" s="22">
        <v>284.89999999999998</v>
      </c>
      <c r="H22" s="27">
        <v>585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1">
        <v>179.6</v>
      </c>
      <c r="Q22" s="28">
        <v>308.89999999999998</v>
      </c>
      <c r="R22" s="23">
        <v>170</v>
      </c>
      <c r="S22" s="27">
        <v>322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180</v>
      </c>
      <c r="X22" s="27">
        <v>372</v>
      </c>
      <c r="Y22" s="23" t="s">
        <v>59</v>
      </c>
      <c r="Z22" s="27" t="s">
        <v>59</v>
      </c>
      <c r="AA22" s="23" t="s">
        <v>59</v>
      </c>
      <c r="AB22" s="27" t="s">
        <v>59</v>
      </c>
      <c r="AC22" s="10">
        <v>3</v>
      </c>
      <c r="AD22" s="13">
        <f t="shared" si="1"/>
        <v>1</v>
      </c>
      <c r="AE22" s="9">
        <f t="shared" si="19"/>
        <v>33.333333333333329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373.95</v>
      </c>
      <c r="AZ22" s="16">
        <f t="shared" si="3"/>
        <v>524</v>
      </c>
      <c r="BA22" s="17">
        <f t="shared" si="4"/>
        <v>66.666666666666657</v>
      </c>
      <c r="BB22" s="16">
        <f t="shared" si="5"/>
        <v>174.8</v>
      </c>
      <c r="BC22" s="16">
        <f t="shared" si="6"/>
        <v>315.45</v>
      </c>
      <c r="BD22" s="17">
        <f t="shared" si="7"/>
        <v>66.666666666666657</v>
      </c>
      <c r="BE22" s="16">
        <f t="shared" si="8"/>
        <v>180</v>
      </c>
      <c r="BF22" s="16">
        <f t="shared" si="9"/>
        <v>372</v>
      </c>
      <c r="BG22" s="17">
        <f t="shared" si="24"/>
        <v>33.333333333333329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242.92</v>
      </c>
      <c r="BO22" s="18">
        <f t="shared" si="15"/>
        <v>403.82</v>
      </c>
    </row>
    <row r="23" spans="1:67">
      <c r="A23" s="19">
        <v>42146</v>
      </c>
      <c r="B23" s="7" t="s">
        <v>58</v>
      </c>
      <c r="C23" s="1">
        <v>18</v>
      </c>
      <c r="D23" s="11" t="s">
        <v>21</v>
      </c>
      <c r="E23" s="21">
        <v>153.27000000000001</v>
      </c>
      <c r="F23" s="27">
        <v>179.93</v>
      </c>
      <c r="G23" s="22">
        <v>142</v>
      </c>
      <c r="H23" s="27">
        <v>268</v>
      </c>
      <c r="I23" s="22">
        <v>158</v>
      </c>
      <c r="J23" s="27">
        <v>158</v>
      </c>
      <c r="K23" s="10">
        <v>3</v>
      </c>
      <c r="L23" s="13">
        <f t="shared" si="16"/>
        <v>3</v>
      </c>
      <c r="M23" s="9">
        <f t="shared" si="17"/>
        <v>100</v>
      </c>
      <c r="N23" s="23">
        <v>160</v>
      </c>
      <c r="O23" s="27">
        <v>180</v>
      </c>
      <c r="P23" s="21">
        <v>154.6</v>
      </c>
      <c r="Q23" s="28">
        <v>154.6</v>
      </c>
      <c r="R23" s="23">
        <v>157</v>
      </c>
      <c r="S23" s="27">
        <v>157</v>
      </c>
      <c r="T23" s="10">
        <v>3</v>
      </c>
      <c r="U23" s="13">
        <f t="shared" si="0"/>
        <v>3</v>
      </c>
      <c r="V23" s="9">
        <f t="shared" si="18"/>
        <v>100</v>
      </c>
      <c r="W23" s="23">
        <v>70</v>
      </c>
      <c r="X23" s="27">
        <v>220</v>
      </c>
      <c r="Y23" s="23" t="s">
        <v>59</v>
      </c>
      <c r="Z23" s="27" t="s">
        <v>59</v>
      </c>
      <c r="AA23" s="23" t="s">
        <v>59</v>
      </c>
      <c r="AB23" s="27" t="s">
        <v>59</v>
      </c>
      <c r="AC23" s="10">
        <v>3</v>
      </c>
      <c r="AD23" s="13">
        <f t="shared" si="1"/>
        <v>1</v>
      </c>
      <c r="AE23" s="9">
        <f t="shared" si="19"/>
        <v>33.333333333333329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151.09</v>
      </c>
      <c r="AZ23" s="16">
        <f t="shared" si="3"/>
        <v>201.98</v>
      </c>
      <c r="BA23" s="17">
        <f t="shared" si="4"/>
        <v>100</v>
      </c>
      <c r="BB23" s="16">
        <f t="shared" si="5"/>
        <v>157.19999999999999</v>
      </c>
      <c r="BC23" s="16">
        <f t="shared" si="6"/>
        <v>163.87</v>
      </c>
      <c r="BD23" s="17">
        <f t="shared" si="7"/>
        <v>100</v>
      </c>
      <c r="BE23" s="16">
        <f t="shared" si="8"/>
        <v>70</v>
      </c>
      <c r="BF23" s="16">
        <f t="shared" si="9"/>
        <v>220</v>
      </c>
      <c r="BG23" s="17">
        <f t="shared" si="24"/>
        <v>33.333333333333329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126.1</v>
      </c>
      <c r="BO23" s="18">
        <f t="shared" si="15"/>
        <v>195.28</v>
      </c>
    </row>
    <row r="24" spans="1:67">
      <c r="A24" s="19">
        <v>42146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19.899999999999999</v>
      </c>
      <c r="H24" s="27">
        <v>69.900000000000006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1">
        <v>18.899999999999999</v>
      </c>
      <c r="Q24" s="28">
        <v>53.5</v>
      </c>
      <c r="R24" s="23">
        <v>19</v>
      </c>
      <c r="S24" s="27">
        <v>58</v>
      </c>
      <c r="T24" s="10">
        <v>3</v>
      </c>
      <c r="U24" s="13">
        <f t="shared" si="0"/>
        <v>3</v>
      </c>
      <c r="V24" s="9">
        <f t="shared" si="18"/>
        <v>100</v>
      </c>
      <c r="W24" s="23">
        <v>18</v>
      </c>
      <c r="X24" s="27">
        <v>65</v>
      </c>
      <c r="Y24" s="23">
        <v>27</v>
      </c>
      <c r="Z24" s="27">
        <v>74</v>
      </c>
      <c r="AA24" s="23">
        <v>27</v>
      </c>
      <c r="AB24" s="27">
        <v>84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18.54</v>
      </c>
      <c r="AZ24" s="16">
        <f t="shared" si="3"/>
        <v>64.33</v>
      </c>
      <c r="BA24" s="17">
        <f t="shared" si="4"/>
        <v>100</v>
      </c>
      <c r="BB24" s="16">
        <f t="shared" si="5"/>
        <v>19.63</v>
      </c>
      <c r="BC24" s="16">
        <f t="shared" si="6"/>
        <v>54.5</v>
      </c>
      <c r="BD24" s="17">
        <f t="shared" si="7"/>
        <v>100</v>
      </c>
      <c r="BE24" s="16">
        <f t="shared" si="8"/>
        <v>24</v>
      </c>
      <c r="BF24" s="16">
        <f t="shared" si="9"/>
        <v>74.33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20.29</v>
      </c>
      <c r="BO24" s="18">
        <f t="shared" si="15"/>
        <v>61.54</v>
      </c>
    </row>
    <row r="25" spans="1:67">
      <c r="A25" s="19">
        <v>42146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3</v>
      </c>
      <c r="V25" s="9">
        <f t="shared" si="18"/>
        <v>100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42.49</v>
      </c>
      <c r="AZ25" s="16">
        <f t="shared" si="3"/>
        <v>84.88</v>
      </c>
      <c r="BA25" s="17">
        <f t="shared" si="4"/>
        <v>66.666666666666657</v>
      </c>
      <c r="BB25" s="16">
        <f t="shared" si="5"/>
        <v>55.71</v>
      </c>
      <c r="BC25" s="16">
        <f t="shared" si="6"/>
        <v>83.1</v>
      </c>
      <c r="BD25" s="17">
        <f t="shared" si="7"/>
        <v>100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58.43</v>
      </c>
      <c r="BO25" s="18">
        <f t="shared" si="15"/>
        <v>82.25</v>
      </c>
    </row>
    <row r="26" spans="1:67">
      <c r="A26" s="19">
        <v>42146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3</v>
      </c>
      <c r="V26" s="9">
        <f t="shared" si="18"/>
        <v>100</v>
      </c>
      <c r="W26" s="23">
        <v>49.6</v>
      </c>
      <c r="X26" s="27">
        <v>56.66</v>
      </c>
      <c r="Y26" s="23">
        <v>55.17</v>
      </c>
      <c r="Z26" s="27">
        <v>58.54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41.48</v>
      </c>
      <c r="BA26" s="17">
        <f t="shared" si="4"/>
        <v>100</v>
      </c>
      <c r="BB26" s="16">
        <f t="shared" si="5"/>
        <v>41.57</v>
      </c>
      <c r="BC26" s="16">
        <f t="shared" si="6"/>
        <v>48.81</v>
      </c>
      <c r="BD26" s="17">
        <f t="shared" si="7"/>
        <v>100</v>
      </c>
      <c r="BE26" s="16">
        <f t="shared" si="8"/>
        <v>52.39</v>
      </c>
      <c r="BF26" s="16">
        <f t="shared" si="9"/>
        <v>57.6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44.03</v>
      </c>
      <c r="BO26" s="18">
        <f t="shared" si="15"/>
        <v>49.47</v>
      </c>
    </row>
    <row r="27" spans="1:67">
      <c r="A27" s="19">
        <v>42146</v>
      </c>
      <c r="B27" s="7" t="s">
        <v>58</v>
      </c>
      <c r="C27" s="1">
        <v>22</v>
      </c>
      <c r="D27" s="11" t="s">
        <v>23</v>
      </c>
      <c r="E27" s="21">
        <v>38</v>
      </c>
      <c r="F27" s="27">
        <v>60.21</v>
      </c>
      <c r="G27" s="22">
        <v>38.9</v>
      </c>
      <c r="H27" s="27">
        <v>56.56</v>
      </c>
      <c r="I27" s="22">
        <v>40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1">
        <v>42.9</v>
      </c>
      <c r="Q27" s="28">
        <v>68.5</v>
      </c>
      <c r="R27" s="23">
        <v>48</v>
      </c>
      <c r="S27" s="27">
        <v>55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47</v>
      </c>
      <c r="Y27" s="23">
        <v>48</v>
      </c>
      <c r="Z27" s="27">
        <v>78.95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38</v>
      </c>
      <c r="AG27" s="27">
        <v>56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38.97</v>
      </c>
      <c r="AZ27" s="16">
        <f t="shared" si="3"/>
        <v>60.62</v>
      </c>
      <c r="BA27" s="17">
        <f t="shared" si="4"/>
        <v>100</v>
      </c>
      <c r="BB27" s="16">
        <f t="shared" si="5"/>
        <v>46.63</v>
      </c>
      <c r="BC27" s="16">
        <f t="shared" si="6"/>
        <v>57.83</v>
      </c>
      <c r="BD27" s="17">
        <f t="shared" si="7"/>
        <v>100</v>
      </c>
      <c r="BE27" s="16">
        <f t="shared" si="8"/>
        <v>47.33</v>
      </c>
      <c r="BF27" s="16">
        <f t="shared" si="9"/>
        <v>59.32</v>
      </c>
      <c r="BG27" s="17">
        <f t="shared" si="24"/>
        <v>100</v>
      </c>
      <c r="BH27" s="17">
        <f t="shared" si="25"/>
        <v>38</v>
      </c>
      <c r="BI27" s="17">
        <f t="shared" si="25"/>
        <v>56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46.19</v>
      </c>
      <c r="BO27" s="18">
        <f t="shared" si="15"/>
        <v>58.75</v>
      </c>
    </row>
    <row r="28" spans="1:67">
      <c r="A28" s="19">
        <v>42146</v>
      </c>
      <c r="B28" s="7" t="s">
        <v>58</v>
      </c>
      <c r="C28" s="1">
        <v>23</v>
      </c>
      <c r="D28" s="11" t="s">
        <v>24</v>
      </c>
      <c r="E28" s="21">
        <v>163.4</v>
      </c>
      <c r="F28" s="27">
        <v>371</v>
      </c>
      <c r="G28" s="22">
        <v>255</v>
      </c>
      <c r="H28" s="27">
        <v>312.5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160</v>
      </c>
      <c r="O28" s="27">
        <v>160</v>
      </c>
      <c r="P28" s="21">
        <v>214</v>
      </c>
      <c r="Q28" s="28">
        <v>214</v>
      </c>
      <c r="R28" s="23" t="s">
        <v>59</v>
      </c>
      <c r="S28" s="27" t="s">
        <v>59</v>
      </c>
      <c r="T28" s="10">
        <v>3</v>
      </c>
      <c r="U28" s="13">
        <f t="shared" si="0"/>
        <v>2</v>
      </c>
      <c r="V28" s="9">
        <f t="shared" si="18"/>
        <v>66.666666666666657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228</v>
      </c>
      <c r="AB28" s="27">
        <v>228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200.57</v>
      </c>
      <c r="AZ28" s="16">
        <f t="shared" si="3"/>
        <v>341.36</v>
      </c>
      <c r="BA28" s="17">
        <f t="shared" si="4"/>
        <v>100</v>
      </c>
      <c r="BB28" s="16">
        <f t="shared" si="5"/>
        <v>187</v>
      </c>
      <c r="BC28" s="16">
        <f t="shared" si="6"/>
        <v>187</v>
      </c>
      <c r="BD28" s="17">
        <f t="shared" si="7"/>
        <v>66.666666666666657</v>
      </c>
      <c r="BE28" s="16">
        <f t="shared" si="8"/>
        <v>228</v>
      </c>
      <c r="BF28" s="16">
        <f t="shared" si="9"/>
        <v>228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208.89</v>
      </c>
      <c r="BO28" s="18">
        <f t="shared" si="15"/>
        <v>244.09</v>
      </c>
    </row>
    <row r="29" spans="1:67">
      <c r="A29" s="19">
        <v>42146</v>
      </c>
      <c r="B29" s="7" t="s">
        <v>58</v>
      </c>
      <c r="C29" s="1">
        <v>24</v>
      </c>
      <c r="D29" s="11" t="s">
        <v>25</v>
      </c>
      <c r="E29" s="21">
        <v>375</v>
      </c>
      <c r="F29" s="27">
        <v>510.89</v>
      </c>
      <c r="G29" s="22">
        <v>388</v>
      </c>
      <c r="H29" s="27">
        <v>666</v>
      </c>
      <c r="I29" s="22">
        <v>340.5</v>
      </c>
      <c r="J29" s="27">
        <v>532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435</v>
      </c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3</v>
      </c>
      <c r="V29" s="9">
        <f t="shared" si="18"/>
        <v>100</v>
      </c>
      <c r="W29" s="23">
        <v>185</v>
      </c>
      <c r="X29" s="27">
        <v>505.56</v>
      </c>
      <c r="Y29" s="23">
        <v>461.11</v>
      </c>
      <c r="Z29" s="27">
        <v>490</v>
      </c>
      <c r="AA29" s="23" t="s">
        <v>59</v>
      </c>
      <c r="AB29" s="27" t="s">
        <v>59</v>
      </c>
      <c r="AC29" s="10">
        <v>3</v>
      </c>
      <c r="AD29" s="13">
        <f t="shared" si="1"/>
        <v>2</v>
      </c>
      <c r="AE29" s="9">
        <f t="shared" si="19"/>
        <v>66.666666666666657</v>
      </c>
      <c r="AF29" s="23">
        <v>388.88</v>
      </c>
      <c r="AG29" s="27">
        <v>466.66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1</v>
      </c>
      <c r="AR29" s="9">
        <f t="shared" si="21"/>
        <v>100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367.83</v>
      </c>
      <c r="AZ29" s="16">
        <f t="shared" si="3"/>
        <v>569.63</v>
      </c>
      <c r="BA29" s="17">
        <f t="shared" si="4"/>
        <v>100</v>
      </c>
      <c r="BB29" s="16">
        <f t="shared" si="5"/>
        <v>276.67</v>
      </c>
      <c r="BC29" s="16">
        <f t="shared" si="6"/>
        <v>575.54999999999995</v>
      </c>
      <c r="BD29" s="17">
        <f t="shared" si="7"/>
        <v>100</v>
      </c>
      <c r="BE29" s="16">
        <f t="shared" si="8"/>
        <v>323.06</v>
      </c>
      <c r="BF29" s="16">
        <f t="shared" si="9"/>
        <v>497.78</v>
      </c>
      <c r="BG29" s="17">
        <f t="shared" si="24"/>
        <v>66.666666666666657</v>
      </c>
      <c r="BH29" s="17">
        <f t="shared" si="25"/>
        <v>388.88</v>
      </c>
      <c r="BI29" s="17">
        <f t="shared" si="25"/>
        <v>466.66</v>
      </c>
      <c r="BJ29" s="17">
        <f t="shared" si="10"/>
        <v>100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331.29</v>
      </c>
      <c r="BO29" s="18">
        <f t="shared" si="15"/>
        <v>481.92</v>
      </c>
    </row>
    <row r="30" spans="1:67">
      <c r="A30" s="19">
        <v>42146</v>
      </c>
      <c r="B30" s="7" t="s">
        <v>58</v>
      </c>
      <c r="C30" s="1">
        <v>25</v>
      </c>
      <c r="D30" s="11" t="s">
        <v>26</v>
      </c>
      <c r="E30" s="21">
        <v>55.9</v>
      </c>
      <c r="F30" s="27">
        <v>55.9</v>
      </c>
      <c r="G30" s="22" t="s">
        <v>59</v>
      </c>
      <c r="H30" s="27" t="s">
        <v>59</v>
      </c>
      <c r="I30" s="22">
        <v>72.44</v>
      </c>
      <c r="J30" s="27">
        <v>72.44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64</v>
      </c>
      <c r="O30" s="27">
        <v>64</v>
      </c>
      <c r="P30" s="21">
        <v>57.6</v>
      </c>
      <c r="Q30" s="28">
        <v>57.6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57</v>
      </c>
      <c r="AB30" s="27">
        <v>57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35</v>
      </c>
      <c r="AG30" s="27">
        <v>35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64.17</v>
      </c>
      <c r="AZ30" s="16">
        <f t="shared" si="3"/>
        <v>64.17</v>
      </c>
      <c r="BA30" s="17">
        <f t="shared" si="4"/>
        <v>66.666666666666657</v>
      </c>
      <c r="BB30" s="16">
        <f t="shared" si="5"/>
        <v>60.8</v>
      </c>
      <c r="BC30" s="16">
        <f t="shared" si="6"/>
        <v>60.8</v>
      </c>
      <c r="BD30" s="17">
        <f t="shared" si="7"/>
        <v>66.666666666666657</v>
      </c>
      <c r="BE30" s="16">
        <f t="shared" si="8"/>
        <v>57</v>
      </c>
      <c r="BF30" s="16">
        <f t="shared" si="9"/>
        <v>57</v>
      </c>
      <c r="BG30" s="17">
        <f t="shared" si="24"/>
        <v>33.333333333333329</v>
      </c>
      <c r="BH30" s="17">
        <f t="shared" si="25"/>
        <v>35</v>
      </c>
      <c r="BI30" s="17">
        <f t="shared" si="25"/>
        <v>35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54.24</v>
      </c>
      <c r="BO30" s="18">
        <f t="shared" si="15"/>
        <v>54.24</v>
      </c>
    </row>
    <row r="31" spans="1:67">
      <c r="A31" s="19">
        <v>42146</v>
      </c>
      <c r="B31" s="7" t="s">
        <v>58</v>
      </c>
      <c r="C31" s="1">
        <v>26</v>
      </c>
      <c r="D31" s="11" t="s">
        <v>46</v>
      </c>
      <c r="E31" s="21">
        <v>143.75</v>
      </c>
      <c r="F31" s="27">
        <v>205</v>
      </c>
      <c r="G31" s="22">
        <v>152.25</v>
      </c>
      <c r="H31" s="27">
        <v>205.71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144</v>
      </c>
      <c r="O31" s="27">
        <v>160</v>
      </c>
      <c r="P31" s="21">
        <v>138.80000000000001</v>
      </c>
      <c r="Q31" s="28">
        <v>165</v>
      </c>
      <c r="R31" s="23" t="s">
        <v>59</v>
      </c>
      <c r="S31" s="27" t="s">
        <v>59</v>
      </c>
      <c r="T31" s="10">
        <v>3</v>
      </c>
      <c r="U31" s="13">
        <f t="shared" si="0"/>
        <v>2</v>
      </c>
      <c r="V31" s="9">
        <f t="shared" si="18"/>
        <v>66.666666666666657</v>
      </c>
      <c r="W31" s="23" t="s">
        <v>59</v>
      </c>
      <c r="X31" s="27" t="s">
        <v>59</v>
      </c>
      <c r="Y31" s="23">
        <v>85</v>
      </c>
      <c r="Z31" s="27">
        <v>154.29</v>
      </c>
      <c r="AA31" s="23" t="s">
        <v>59</v>
      </c>
      <c r="AB31" s="27" t="s">
        <v>59</v>
      </c>
      <c r="AC31" s="10">
        <v>3</v>
      </c>
      <c r="AD31" s="13">
        <f t="shared" si="1"/>
        <v>1</v>
      </c>
      <c r="AE31" s="9">
        <f t="shared" si="19"/>
        <v>33.333333333333329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152</v>
      </c>
      <c r="AZ31" s="16">
        <f t="shared" si="3"/>
        <v>194.4</v>
      </c>
      <c r="BA31" s="17">
        <f t="shared" si="4"/>
        <v>100</v>
      </c>
      <c r="BB31" s="16">
        <f t="shared" si="5"/>
        <v>141.4</v>
      </c>
      <c r="BC31" s="16">
        <f t="shared" si="6"/>
        <v>162.5</v>
      </c>
      <c r="BD31" s="17">
        <f t="shared" si="7"/>
        <v>66.666666666666657</v>
      </c>
      <c r="BE31" s="16">
        <f t="shared" si="8"/>
        <v>85</v>
      </c>
      <c r="BF31" s="16">
        <f t="shared" si="9"/>
        <v>154.29</v>
      </c>
      <c r="BG31" s="17">
        <f t="shared" si="24"/>
        <v>33.333333333333329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126.13</v>
      </c>
      <c r="BO31" s="18">
        <f t="shared" si="15"/>
        <v>170.4</v>
      </c>
    </row>
    <row r="32" spans="1:67">
      <c r="A32" s="19">
        <v>42146</v>
      </c>
      <c r="B32" s="7" t="s">
        <v>58</v>
      </c>
      <c r="C32" s="1">
        <v>27</v>
      </c>
      <c r="D32" s="11" t="s">
        <v>27</v>
      </c>
      <c r="E32" s="21">
        <v>329.9</v>
      </c>
      <c r="F32" s="27">
        <v>427.3</v>
      </c>
      <c r="G32" s="22">
        <v>189</v>
      </c>
      <c r="H32" s="27">
        <v>289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400</v>
      </c>
      <c r="O32" s="27">
        <v>400</v>
      </c>
      <c r="P32" s="21" t="s">
        <v>59</v>
      </c>
      <c r="Q32" s="28" t="s">
        <v>59</v>
      </c>
      <c r="R32" s="23">
        <v>350</v>
      </c>
      <c r="S32" s="27">
        <v>350</v>
      </c>
      <c r="T32" s="10">
        <v>3</v>
      </c>
      <c r="U32" s="13">
        <f t="shared" si="0"/>
        <v>2</v>
      </c>
      <c r="V32" s="9">
        <f t="shared" si="18"/>
        <v>66.666666666666657</v>
      </c>
      <c r="W32" s="23">
        <v>360</v>
      </c>
      <c r="X32" s="27">
        <v>425</v>
      </c>
      <c r="Y32" s="23" t="s">
        <v>59</v>
      </c>
      <c r="Z32" s="27" t="s">
        <v>59</v>
      </c>
      <c r="AA32" s="23">
        <v>394</v>
      </c>
      <c r="AB32" s="27">
        <v>449</v>
      </c>
      <c r="AC32" s="10">
        <v>3</v>
      </c>
      <c r="AD32" s="13">
        <f t="shared" si="1"/>
        <v>2</v>
      </c>
      <c r="AE32" s="9">
        <f t="shared" si="19"/>
        <v>66.666666666666657</v>
      </c>
      <c r="AF32" s="23">
        <v>365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295.62</v>
      </c>
      <c r="AZ32" s="16">
        <f t="shared" si="3"/>
        <v>405.6</v>
      </c>
      <c r="BA32" s="17">
        <f t="shared" si="4"/>
        <v>100</v>
      </c>
      <c r="BB32" s="16">
        <f t="shared" si="5"/>
        <v>375</v>
      </c>
      <c r="BC32" s="16">
        <f t="shared" si="6"/>
        <v>375</v>
      </c>
      <c r="BD32" s="17">
        <f t="shared" si="7"/>
        <v>66.666666666666657</v>
      </c>
      <c r="BE32" s="16">
        <f t="shared" si="8"/>
        <v>377</v>
      </c>
      <c r="BF32" s="16">
        <f t="shared" si="9"/>
        <v>437</v>
      </c>
      <c r="BG32" s="17">
        <f t="shared" si="24"/>
        <v>66.666666666666657</v>
      </c>
      <c r="BH32" s="17">
        <f t="shared" si="25"/>
        <v>365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353.16</v>
      </c>
      <c r="BO32" s="18">
        <f t="shared" si="15"/>
        <v>407.4</v>
      </c>
    </row>
    <row r="33" spans="1:67">
      <c r="A33" s="19">
        <v>42146</v>
      </c>
      <c r="B33" s="7" t="s">
        <v>58</v>
      </c>
      <c r="C33" s="1">
        <v>28</v>
      </c>
      <c r="D33" s="11" t="s">
        <v>28</v>
      </c>
      <c r="E33" s="21">
        <v>29.7</v>
      </c>
      <c r="F33" s="27">
        <v>29.7</v>
      </c>
      <c r="G33" s="22">
        <v>28.7</v>
      </c>
      <c r="H33" s="27">
        <v>34.9</v>
      </c>
      <c r="I33" s="22">
        <v>30</v>
      </c>
      <c r="J33" s="27">
        <v>30</v>
      </c>
      <c r="K33" s="10">
        <v>3</v>
      </c>
      <c r="L33" s="13">
        <f t="shared" si="16"/>
        <v>3</v>
      </c>
      <c r="M33" s="9">
        <f t="shared" si="17"/>
        <v>100</v>
      </c>
      <c r="N33" s="23">
        <v>30</v>
      </c>
      <c r="O33" s="27">
        <v>30</v>
      </c>
      <c r="P33" s="21">
        <v>33.9</v>
      </c>
      <c r="Q33" s="28">
        <v>33.9</v>
      </c>
      <c r="R33" s="23">
        <v>30</v>
      </c>
      <c r="S33" s="27">
        <v>30</v>
      </c>
      <c r="T33" s="10">
        <v>3</v>
      </c>
      <c r="U33" s="13">
        <f t="shared" si="0"/>
        <v>3</v>
      </c>
      <c r="V33" s="9">
        <f t="shared" si="18"/>
        <v>100</v>
      </c>
      <c r="W33" s="23">
        <v>30</v>
      </c>
      <c r="X33" s="27">
        <v>30</v>
      </c>
      <c r="Y33" s="23">
        <v>25</v>
      </c>
      <c r="Z33" s="27">
        <v>54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37</v>
      </c>
      <c r="AG33" s="27">
        <v>37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29.47</v>
      </c>
      <c r="AZ33" s="16">
        <f t="shared" si="3"/>
        <v>31.53</v>
      </c>
      <c r="BA33" s="17">
        <f t="shared" si="4"/>
        <v>100</v>
      </c>
      <c r="BB33" s="16">
        <f t="shared" si="5"/>
        <v>31.3</v>
      </c>
      <c r="BC33" s="16">
        <f t="shared" si="6"/>
        <v>31.3</v>
      </c>
      <c r="BD33" s="17">
        <f t="shared" si="7"/>
        <v>100</v>
      </c>
      <c r="BE33" s="16">
        <f t="shared" si="8"/>
        <v>27.5</v>
      </c>
      <c r="BF33" s="16">
        <f t="shared" si="9"/>
        <v>42</v>
      </c>
      <c r="BG33" s="17">
        <f t="shared" si="24"/>
        <v>66.666666666666657</v>
      </c>
      <c r="BH33" s="17">
        <f t="shared" si="25"/>
        <v>37</v>
      </c>
      <c r="BI33" s="17">
        <f t="shared" si="25"/>
        <v>37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31.32</v>
      </c>
      <c r="BO33" s="18">
        <f t="shared" si="15"/>
        <v>35.46</v>
      </c>
    </row>
    <row r="34" spans="1:67">
      <c r="A34" s="19">
        <v>42146</v>
      </c>
      <c r="B34" s="7" t="s">
        <v>58</v>
      </c>
      <c r="C34" s="1">
        <v>29</v>
      </c>
      <c r="D34" s="11" t="s">
        <v>29</v>
      </c>
      <c r="E34" s="21">
        <v>30.1</v>
      </c>
      <c r="F34" s="27">
        <v>34.6</v>
      </c>
      <c r="G34" s="22">
        <v>30</v>
      </c>
      <c r="H34" s="27">
        <v>30</v>
      </c>
      <c r="I34" s="22">
        <v>38</v>
      </c>
      <c r="J34" s="27">
        <v>38</v>
      </c>
      <c r="K34" s="10">
        <v>3</v>
      </c>
      <c r="L34" s="13">
        <f t="shared" si="16"/>
        <v>3</v>
      </c>
      <c r="M34" s="9">
        <f t="shared" si="17"/>
        <v>100</v>
      </c>
      <c r="N34" s="23">
        <v>35</v>
      </c>
      <c r="O34" s="27">
        <v>35</v>
      </c>
      <c r="P34" s="21">
        <v>48</v>
      </c>
      <c r="Q34" s="28">
        <v>48</v>
      </c>
      <c r="R34" s="23">
        <v>38</v>
      </c>
      <c r="S34" s="27">
        <v>38</v>
      </c>
      <c r="T34" s="10">
        <v>3</v>
      </c>
      <c r="U34" s="13">
        <f t="shared" si="0"/>
        <v>3</v>
      </c>
      <c r="V34" s="9">
        <f t="shared" si="18"/>
        <v>100</v>
      </c>
      <c r="W34" s="23">
        <v>48</v>
      </c>
      <c r="X34" s="27">
        <v>48</v>
      </c>
      <c r="Y34" s="23">
        <v>49</v>
      </c>
      <c r="Z34" s="27">
        <v>49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40</v>
      </c>
      <c r="AG34" s="27">
        <v>45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32.700000000000003</v>
      </c>
      <c r="AZ34" s="16">
        <f t="shared" si="3"/>
        <v>34.200000000000003</v>
      </c>
      <c r="BA34" s="17">
        <f t="shared" si="4"/>
        <v>100</v>
      </c>
      <c r="BB34" s="16">
        <f t="shared" si="5"/>
        <v>40.33</v>
      </c>
      <c r="BC34" s="16">
        <f t="shared" si="6"/>
        <v>40.33</v>
      </c>
      <c r="BD34" s="17">
        <f t="shared" si="7"/>
        <v>100</v>
      </c>
      <c r="BE34" s="16">
        <f t="shared" si="8"/>
        <v>48.5</v>
      </c>
      <c r="BF34" s="16">
        <f t="shared" si="9"/>
        <v>48.5</v>
      </c>
      <c r="BG34" s="17">
        <f t="shared" si="24"/>
        <v>66.666666666666657</v>
      </c>
      <c r="BH34" s="17">
        <f t="shared" si="25"/>
        <v>40</v>
      </c>
      <c r="BI34" s="17">
        <f t="shared" si="25"/>
        <v>45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40.380000000000003</v>
      </c>
      <c r="BO34" s="18">
        <f t="shared" si="15"/>
        <v>42.01</v>
      </c>
    </row>
    <row r="35" spans="1:67">
      <c r="A35" s="19">
        <v>42146</v>
      </c>
      <c r="B35" s="7" t="s">
        <v>58</v>
      </c>
      <c r="C35" s="1">
        <v>30</v>
      </c>
      <c r="D35" s="11" t="s">
        <v>30</v>
      </c>
      <c r="E35" s="21">
        <v>48.2</v>
      </c>
      <c r="F35" s="27">
        <v>56</v>
      </c>
      <c r="G35" s="22" t="s">
        <v>59</v>
      </c>
      <c r="H35" s="27" t="s">
        <v>59</v>
      </c>
      <c r="I35" s="22">
        <v>45</v>
      </c>
      <c r="J35" s="27">
        <v>45</v>
      </c>
      <c r="K35" s="10">
        <v>3</v>
      </c>
      <c r="L35" s="13">
        <f t="shared" si="16"/>
        <v>2</v>
      </c>
      <c r="M35" s="9">
        <f t="shared" si="17"/>
        <v>66.666666666666657</v>
      </c>
      <c r="N35" s="23">
        <v>48</v>
      </c>
      <c r="O35" s="27">
        <v>48</v>
      </c>
      <c r="P35" s="21">
        <v>54</v>
      </c>
      <c r="Q35" s="28">
        <v>54</v>
      </c>
      <c r="R35" s="23">
        <v>52</v>
      </c>
      <c r="S35" s="27">
        <v>52</v>
      </c>
      <c r="T35" s="10">
        <v>3</v>
      </c>
      <c r="U35" s="13">
        <f t="shared" si="0"/>
        <v>3</v>
      </c>
      <c r="V35" s="9">
        <f t="shared" si="18"/>
        <v>100</v>
      </c>
      <c r="W35" s="23">
        <v>46</v>
      </c>
      <c r="X35" s="27">
        <v>46</v>
      </c>
      <c r="Y35" s="23">
        <v>42</v>
      </c>
      <c r="Z35" s="27">
        <v>42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58</v>
      </c>
      <c r="AG35" s="27">
        <v>58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46.6</v>
      </c>
      <c r="AZ35" s="16">
        <f t="shared" si="3"/>
        <v>50.5</v>
      </c>
      <c r="BA35" s="17">
        <f t="shared" si="4"/>
        <v>66.666666666666657</v>
      </c>
      <c r="BB35" s="16">
        <f t="shared" si="5"/>
        <v>51.33</v>
      </c>
      <c r="BC35" s="16">
        <f t="shared" si="6"/>
        <v>51.33</v>
      </c>
      <c r="BD35" s="17">
        <f t="shared" si="7"/>
        <v>100</v>
      </c>
      <c r="BE35" s="16">
        <f t="shared" si="8"/>
        <v>44</v>
      </c>
      <c r="BF35" s="16">
        <f t="shared" si="9"/>
        <v>44</v>
      </c>
      <c r="BG35" s="17">
        <f t="shared" si="24"/>
        <v>66.666666666666657</v>
      </c>
      <c r="BH35" s="17">
        <f t="shared" si="25"/>
        <v>58</v>
      </c>
      <c r="BI35" s="17">
        <f t="shared" si="25"/>
        <v>58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49.98</v>
      </c>
      <c r="BO35" s="18">
        <f t="shared" si="15"/>
        <v>50.96</v>
      </c>
    </row>
    <row r="36" spans="1:67">
      <c r="A36" s="19">
        <v>42146</v>
      </c>
      <c r="B36" s="7" t="s">
        <v>58</v>
      </c>
      <c r="C36" s="1">
        <v>31</v>
      </c>
      <c r="D36" s="11" t="s">
        <v>31</v>
      </c>
      <c r="E36" s="21">
        <v>34.799999999999997</v>
      </c>
      <c r="F36" s="27">
        <v>55.9</v>
      </c>
      <c r="G36" s="22">
        <v>56.5</v>
      </c>
      <c r="H36" s="27">
        <v>56.5</v>
      </c>
      <c r="I36" s="22">
        <v>42</v>
      </c>
      <c r="J36" s="27">
        <v>59</v>
      </c>
      <c r="K36" s="10">
        <v>3</v>
      </c>
      <c r="L36" s="13">
        <f t="shared" si="16"/>
        <v>3</v>
      </c>
      <c r="M36" s="9">
        <f t="shared" si="17"/>
        <v>100</v>
      </c>
      <c r="N36" s="23">
        <v>35</v>
      </c>
      <c r="O36" s="27">
        <v>35</v>
      </c>
      <c r="P36" s="21">
        <v>42</v>
      </c>
      <c r="Q36" s="28">
        <v>54</v>
      </c>
      <c r="R36" s="23">
        <v>36</v>
      </c>
      <c r="S36" s="27">
        <v>36</v>
      </c>
      <c r="T36" s="10">
        <v>3</v>
      </c>
      <c r="U36" s="13">
        <f t="shared" si="0"/>
        <v>3</v>
      </c>
      <c r="V36" s="9">
        <f t="shared" si="18"/>
        <v>100</v>
      </c>
      <c r="W36" s="23" t="s">
        <v>59</v>
      </c>
      <c r="X36" s="27" t="s">
        <v>59</v>
      </c>
      <c r="Y36" s="23">
        <v>39</v>
      </c>
      <c r="Z36" s="27">
        <v>39</v>
      </c>
      <c r="AA36" s="23" t="s">
        <v>59</v>
      </c>
      <c r="AB36" s="27" t="s">
        <v>59</v>
      </c>
      <c r="AC36" s="10">
        <v>3</v>
      </c>
      <c r="AD36" s="13">
        <f t="shared" si="1"/>
        <v>1</v>
      </c>
      <c r="AE36" s="9">
        <f t="shared" si="19"/>
        <v>33.333333333333329</v>
      </c>
      <c r="AF36" s="23">
        <v>58</v>
      </c>
      <c r="AG36" s="27">
        <v>58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44.43</v>
      </c>
      <c r="AZ36" s="16">
        <f t="shared" si="3"/>
        <v>57.13</v>
      </c>
      <c r="BA36" s="17">
        <f t="shared" si="4"/>
        <v>100</v>
      </c>
      <c r="BB36" s="16">
        <f t="shared" si="5"/>
        <v>37.67</v>
      </c>
      <c r="BC36" s="16">
        <f t="shared" si="6"/>
        <v>41.67</v>
      </c>
      <c r="BD36" s="17">
        <f t="shared" si="7"/>
        <v>100</v>
      </c>
      <c r="BE36" s="16">
        <f t="shared" si="8"/>
        <v>39</v>
      </c>
      <c r="BF36" s="16">
        <f t="shared" si="9"/>
        <v>39</v>
      </c>
      <c r="BG36" s="17">
        <f t="shared" si="24"/>
        <v>33.333333333333329</v>
      </c>
      <c r="BH36" s="17">
        <f t="shared" si="25"/>
        <v>58</v>
      </c>
      <c r="BI36" s="17">
        <f t="shared" si="25"/>
        <v>58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44.78</v>
      </c>
      <c r="BO36" s="18">
        <f t="shared" si="15"/>
        <v>48.95</v>
      </c>
    </row>
    <row r="37" spans="1:67">
      <c r="A37" s="19">
        <v>42146</v>
      </c>
      <c r="B37" s="7" t="s">
        <v>58</v>
      </c>
      <c r="C37" s="1">
        <v>32</v>
      </c>
      <c r="D37" s="11" t="s">
        <v>32</v>
      </c>
      <c r="E37" s="21">
        <v>131.6</v>
      </c>
      <c r="F37" s="27">
        <v>143</v>
      </c>
      <c r="G37" s="22">
        <v>125.9</v>
      </c>
      <c r="H37" s="27">
        <v>125.9</v>
      </c>
      <c r="I37" s="22">
        <v>189</v>
      </c>
      <c r="J37" s="27">
        <v>189.9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1">
        <v>139</v>
      </c>
      <c r="Q37" s="28">
        <v>198</v>
      </c>
      <c r="R37" s="23">
        <v>145</v>
      </c>
      <c r="S37" s="27">
        <v>145</v>
      </c>
      <c r="T37" s="10">
        <v>3</v>
      </c>
      <c r="U37" s="13">
        <f t="shared" si="0"/>
        <v>2</v>
      </c>
      <c r="V37" s="9">
        <f t="shared" si="18"/>
        <v>66.666666666666657</v>
      </c>
      <c r="W37" s="23">
        <v>110</v>
      </c>
      <c r="X37" s="27">
        <v>110</v>
      </c>
      <c r="Y37" s="23">
        <v>85</v>
      </c>
      <c r="Z37" s="27">
        <v>85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100</v>
      </c>
      <c r="AG37" s="27">
        <v>100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148.83000000000001</v>
      </c>
      <c r="AZ37" s="16">
        <f t="shared" si="3"/>
        <v>152.93</v>
      </c>
      <c r="BA37" s="17">
        <f t="shared" si="4"/>
        <v>100</v>
      </c>
      <c r="BB37" s="16">
        <f t="shared" si="5"/>
        <v>142</v>
      </c>
      <c r="BC37" s="16">
        <f t="shared" si="6"/>
        <v>171.5</v>
      </c>
      <c r="BD37" s="17">
        <f t="shared" si="7"/>
        <v>66.666666666666657</v>
      </c>
      <c r="BE37" s="16">
        <f t="shared" si="8"/>
        <v>97.5</v>
      </c>
      <c r="BF37" s="16">
        <f t="shared" si="9"/>
        <v>97.5</v>
      </c>
      <c r="BG37" s="17">
        <f t="shared" si="24"/>
        <v>66.666666666666657</v>
      </c>
      <c r="BH37" s="17">
        <f t="shared" si="25"/>
        <v>100</v>
      </c>
      <c r="BI37" s="17">
        <f t="shared" si="25"/>
        <v>100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122.08</v>
      </c>
      <c r="BO37" s="18">
        <f t="shared" si="15"/>
        <v>130.47999999999999</v>
      </c>
    </row>
    <row r="38" spans="1:67">
      <c r="A38" s="19">
        <v>42146</v>
      </c>
      <c r="B38" s="7" t="s">
        <v>58</v>
      </c>
      <c r="C38" s="1">
        <v>33</v>
      </c>
      <c r="D38" s="11" t="s">
        <v>33</v>
      </c>
      <c r="E38" s="21">
        <v>112.1</v>
      </c>
      <c r="F38" s="27">
        <v>123.4</v>
      </c>
      <c r="G38" s="22">
        <v>122.6</v>
      </c>
      <c r="H38" s="27">
        <v>129.9</v>
      </c>
      <c r="I38" s="22">
        <v>189</v>
      </c>
      <c r="J38" s="27">
        <v>222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1">
        <v>160</v>
      </c>
      <c r="Q38" s="28">
        <v>185</v>
      </c>
      <c r="R38" s="23">
        <v>145</v>
      </c>
      <c r="S38" s="27">
        <v>145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130</v>
      </c>
      <c r="X38" s="27">
        <v>150</v>
      </c>
      <c r="Y38" s="23">
        <v>104</v>
      </c>
      <c r="Z38" s="27">
        <v>189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168</v>
      </c>
      <c r="AG38" s="27">
        <v>168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141.22999999999999</v>
      </c>
      <c r="AZ38" s="16">
        <f t="shared" si="3"/>
        <v>158.43</v>
      </c>
      <c r="BA38" s="17">
        <f t="shared" si="4"/>
        <v>100</v>
      </c>
      <c r="BB38" s="16">
        <f t="shared" si="5"/>
        <v>152.5</v>
      </c>
      <c r="BC38" s="16">
        <f t="shared" si="6"/>
        <v>165</v>
      </c>
      <c r="BD38" s="17">
        <f t="shared" si="7"/>
        <v>66.666666666666657</v>
      </c>
      <c r="BE38" s="16">
        <f t="shared" si="8"/>
        <v>117</v>
      </c>
      <c r="BF38" s="16">
        <f t="shared" si="9"/>
        <v>169.5</v>
      </c>
      <c r="BG38" s="17">
        <f t="shared" si="24"/>
        <v>66.666666666666657</v>
      </c>
      <c r="BH38" s="17">
        <f t="shared" si="25"/>
        <v>168</v>
      </c>
      <c r="BI38" s="17">
        <f t="shared" si="25"/>
        <v>168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144.68</v>
      </c>
      <c r="BO38" s="18">
        <f t="shared" si="15"/>
        <v>165.23</v>
      </c>
    </row>
    <row r="39" spans="1:67">
      <c r="A39" s="19">
        <v>42146</v>
      </c>
      <c r="B39" s="7" t="s">
        <v>58</v>
      </c>
      <c r="C39" s="1">
        <v>34</v>
      </c>
      <c r="D39" s="11" t="s">
        <v>34</v>
      </c>
      <c r="E39" s="21">
        <v>99</v>
      </c>
      <c r="F39" s="27">
        <v>99</v>
      </c>
      <c r="G39" s="22">
        <v>174</v>
      </c>
      <c r="H39" s="27">
        <v>259</v>
      </c>
      <c r="I39" s="22">
        <v>210</v>
      </c>
      <c r="J39" s="27">
        <v>229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1">
        <v>220</v>
      </c>
      <c r="Q39" s="28">
        <v>220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>
        <v>340</v>
      </c>
      <c r="X39" s="27">
        <v>340</v>
      </c>
      <c r="Y39" s="23">
        <v>169</v>
      </c>
      <c r="Z39" s="27">
        <v>340</v>
      </c>
      <c r="AA39" s="23" t="s">
        <v>59</v>
      </c>
      <c r="AB39" s="27" t="s">
        <v>59</v>
      </c>
      <c r="AC39" s="10">
        <v>3</v>
      </c>
      <c r="AD39" s="13">
        <f t="shared" si="1"/>
        <v>2</v>
      </c>
      <c r="AE39" s="9">
        <f t="shared" si="19"/>
        <v>66.666666666666657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161</v>
      </c>
      <c r="AZ39" s="16">
        <f t="shared" si="3"/>
        <v>195.67</v>
      </c>
      <c r="BA39" s="17">
        <f t="shared" si="4"/>
        <v>100</v>
      </c>
      <c r="BB39" s="16">
        <f t="shared" si="5"/>
        <v>220</v>
      </c>
      <c r="BC39" s="16">
        <f t="shared" si="6"/>
        <v>220</v>
      </c>
      <c r="BD39" s="17">
        <f t="shared" si="7"/>
        <v>33.333333333333329</v>
      </c>
      <c r="BE39" s="16">
        <f t="shared" si="8"/>
        <v>254.5</v>
      </c>
      <c r="BF39" s="16">
        <f t="shared" si="9"/>
        <v>340</v>
      </c>
      <c r="BG39" s="17">
        <f t="shared" si="24"/>
        <v>66.666666666666657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211.83</v>
      </c>
      <c r="BO39" s="18">
        <f t="shared" si="15"/>
        <v>251.89</v>
      </c>
    </row>
    <row r="40" spans="1:67">
      <c r="A40" s="19">
        <v>42146</v>
      </c>
      <c r="B40" s="7" t="s">
        <v>58</v>
      </c>
      <c r="C40" s="1">
        <v>35</v>
      </c>
      <c r="D40" s="11" t="s">
        <v>35</v>
      </c>
      <c r="E40" s="21">
        <v>79</v>
      </c>
      <c r="F40" s="27">
        <v>108</v>
      </c>
      <c r="G40" s="22">
        <v>68</v>
      </c>
      <c r="H40" s="27">
        <v>84.9</v>
      </c>
      <c r="I40" s="22">
        <v>65</v>
      </c>
      <c r="J40" s="27">
        <v>123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1">
        <v>78</v>
      </c>
      <c r="Q40" s="28">
        <v>120</v>
      </c>
      <c r="R40" s="23">
        <v>85</v>
      </c>
      <c r="S40" s="27">
        <v>85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90</v>
      </c>
      <c r="X40" s="27">
        <v>102</v>
      </c>
      <c r="Y40" s="23">
        <v>89</v>
      </c>
      <c r="Z40" s="27">
        <v>95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110</v>
      </c>
      <c r="AG40" s="27">
        <v>113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70.67</v>
      </c>
      <c r="AZ40" s="16">
        <f t="shared" si="3"/>
        <v>105.3</v>
      </c>
      <c r="BA40" s="17">
        <f t="shared" si="4"/>
        <v>100</v>
      </c>
      <c r="BB40" s="16">
        <f t="shared" si="5"/>
        <v>81.5</v>
      </c>
      <c r="BC40" s="16">
        <f t="shared" si="6"/>
        <v>102.5</v>
      </c>
      <c r="BD40" s="17">
        <f t="shared" si="7"/>
        <v>66.666666666666657</v>
      </c>
      <c r="BE40" s="16">
        <f t="shared" si="8"/>
        <v>89.5</v>
      </c>
      <c r="BF40" s="16">
        <f t="shared" si="9"/>
        <v>98.5</v>
      </c>
      <c r="BG40" s="17">
        <f t="shared" si="24"/>
        <v>66.666666666666657</v>
      </c>
      <c r="BH40" s="17">
        <f t="shared" si="25"/>
        <v>110</v>
      </c>
      <c r="BI40" s="17">
        <f t="shared" si="25"/>
        <v>113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87.92</v>
      </c>
      <c r="BO40" s="18">
        <f t="shared" si="15"/>
        <v>104.83</v>
      </c>
    </row>
    <row r="41" spans="1:67">
      <c r="A41" s="19">
        <v>42146</v>
      </c>
      <c r="B41" s="7" t="s">
        <v>58</v>
      </c>
      <c r="C41" s="1">
        <v>36</v>
      </c>
      <c r="D41" s="11" t="s">
        <v>36</v>
      </c>
      <c r="E41" s="21">
        <v>67.900000000000006</v>
      </c>
      <c r="F41" s="27">
        <v>67.900000000000006</v>
      </c>
      <c r="G41" s="22">
        <v>55.1</v>
      </c>
      <c r="H41" s="27">
        <v>55.5</v>
      </c>
      <c r="I41" s="22">
        <v>63</v>
      </c>
      <c r="J41" s="27">
        <v>63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1" t="s">
        <v>59</v>
      </c>
      <c r="Q41" s="28" t="s">
        <v>59</v>
      </c>
      <c r="R41" s="23">
        <v>84</v>
      </c>
      <c r="S41" s="27">
        <v>84</v>
      </c>
      <c r="T41" s="10">
        <v>3</v>
      </c>
      <c r="U41" s="13">
        <f t="shared" si="0"/>
        <v>1</v>
      </c>
      <c r="V41" s="9">
        <f t="shared" si="18"/>
        <v>33.333333333333329</v>
      </c>
      <c r="W41" s="23" t="s">
        <v>59</v>
      </c>
      <c r="X41" s="27" t="s">
        <v>59</v>
      </c>
      <c r="Y41" s="23">
        <v>69</v>
      </c>
      <c r="Z41" s="27">
        <v>69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78</v>
      </c>
      <c r="AG41" s="27">
        <v>78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62</v>
      </c>
      <c r="AZ41" s="16">
        <f t="shared" si="3"/>
        <v>62.13</v>
      </c>
      <c r="BA41" s="17">
        <f t="shared" si="4"/>
        <v>100</v>
      </c>
      <c r="BB41" s="16">
        <f t="shared" si="5"/>
        <v>84</v>
      </c>
      <c r="BC41" s="16">
        <f t="shared" si="6"/>
        <v>84</v>
      </c>
      <c r="BD41" s="17">
        <f t="shared" si="7"/>
        <v>33.333333333333329</v>
      </c>
      <c r="BE41" s="16">
        <f t="shared" si="8"/>
        <v>69</v>
      </c>
      <c r="BF41" s="16">
        <f t="shared" si="9"/>
        <v>69</v>
      </c>
      <c r="BG41" s="17">
        <f t="shared" si="24"/>
        <v>33.333333333333329</v>
      </c>
      <c r="BH41" s="17">
        <f t="shared" si="25"/>
        <v>78</v>
      </c>
      <c r="BI41" s="17">
        <f t="shared" si="25"/>
        <v>78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73.25</v>
      </c>
      <c r="BO41" s="18">
        <f t="shared" si="15"/>
        <v>73.28</v>
      </c>
    </row>
    <row r="42" spans="1:67">
      <c r="A42" s="19">
        <v>42146</v>
      </c>
      <c r="B42" s="7" t="s">
        <v>58</v>
      </c>
      <c r="C42" s="1">
        <v>37</v>
      </c>
      <c r="D42" s="11" t="s">
        <v>37</v>
      </c>
      <c r="E42" s="21">
        <v>113.9</v>
      </c>
      <c r="F42" s="27">
        <v>189.1</v>
      </c>
      <c r="G42" s="22">
        <v>169</v>
      </c>
      <c r="H42" s="27">
        <v>179.6</v>
      </c>
      <c r="I42" s="22" t="s">
        <v>59</v>
      </c>
      <c r="J42" s="27" t="s">
        <v>59</v>
      </c>
      <c r="K42" s="10">
        <v>3</v>
      </c>
      <c r="L42" s="13">
        <f t="shared" si="16"/>
        <v>2</v>
      </c>
      <c r="M42" s="9">
        <f t="shared" si="17"/>
        <v>66.666666666666657</v>
      </c>
      <c r="N42" s="23" t="s">
        <v>59</v>
      </c>
      <c r="O42" s="27" t="s">
        <v>59</v>
      </c>
      <c r="P42" s="21" t="s">
        <v>59</v>
      </c>
      <c r="Q42" s="28" t="s">
        <v>59</v>
      </c>
      <c r="R42" s="23">
        <v>248</v>
      </c>
      <c r="S42" s="27">
        <v>248</v>
      </c>
      <c r="T42" s="10">
        <v>3</v>
      </c>
      <c r="U42" s="13">
        <f t="shared" si="0"/>
        <v>1</v>
      </c>
      <c r="V42" s="9">
        <f t="shared" si="18"/>
        <v>33.333333333333329</v>
      </c>
      <c r="W42" s="23">
        <v>120</v>
      </c>
      <c r="X42" s="27">
        <v>173</v>
      </c>
      <c r="Y42" s="23">
        <v>100</v>
      </c>
      <c r="Z42" s="27">
        <v>169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141.44999999999999</v>
      </c>
      <c r="AZ42" s="16">
        <f t="shared" si="3"/>
        <v>184.35</v>
      </c>
      <c r="BA42" s="17">
        <f t="shared" si="4"/>
        <v>66.666666666666657</v>
      </c>
      <c r="BB42" s="16">
        <f t="shared" si="5"/>
        <v>248</v>
      </c>
      <c r="BC42" s="16">
        <f t="shared" si="6"/>
        <v>248</v>
      </c>
      <c r="BD42" s="17">
        <f t="shared" si="7"/>
        <v>33.333333333333329</v>
      </c>
      <c r="BE42" s="16">
        <f t="shared" si="8"/>
        <v>110</v>
      </c>
      <c r="BF42" s="16">
        <f t="shared" si="9"/>
        <v>171</v>
      </c>
      <c r="BG42" s="17">
        <f t="shared" si="24"/>
        <v>66.666666666666657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166.48</v>
      </c>
      <c r="BO42" s="18">
        <f t="shared" si="15"/>
        <v>201.12</v>
      </c>
    </row>
    <row r="43" spans="1:67">
      <c r="A43" s="19">
        <v>42146</v>
      </c>
      <c r="B43" s="7" t="s">
        <v>58</v>
      </c>
      <c r="C43" s="1">
        <v>38</v>
      </c>
      <c r="D43" s="11" t="s">
        <v>38</v>
      </c>
      <c r="E43" s="21">
        <v>38.9</v>
      </c>
      <c r="F43" s="27">
        <v>38.9</v>
      </c>
      <c r="G43" s="22">
        <v>40.9</v>
      </c>
      <c r="H43" s="27">
        <v>40.9</v>
      </c>
      <c r="I43" s="22">
        <v>69</v>
      </c>
      <c r="J43" s="27">
        <v>69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1" t="s">
        <v>59</v>
      </c>
      <c r="Q43" s="28" t="s">
        <v>59</v>
      </c>
      <c r="R43" s="23">
        <v>58</v>
      </c>
      <c r="S43" s="27">
        <v>58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58</v>
      </c>
      <c r="X43" s="27">
        <v>58</v>
      </c>
      <c r="Y43" s="23">
        <v>49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49.6</v>
      </c>
      <c r="AZ43" s="16">
        <f t="shared" si="3"/>
        <v>49.6</v>
      </c>
      <c r="BA43" s="17">
        <f t="shared" si="4"/>
        <v>100</v>
      </c>
      <c r="BB43" s="16">
        <f t="shared" si="5"/>
        <v>58</v>
      </c>
      <c r="BC43" s="16">
        <f t="shared" si="6"/>
        <v>58</v>
      </c>
      <c r="BD43" s="17">
        <f t="shared" si="7"/>
        <v>33.333333333333329</v>
      </c>
      <c r="BE43" s="16">
        <f t="shared" si="8"/>
        <v>53.5</v>
      </c>
      <c r="BF43" s="16">
        <f t="shared" si="9"/>
        <v>58.5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55.28</v>
      </c>
      <c r="BO43" s="18">
        <f t="shared" si="15"/>
        <v>56.53</v>
      </c>
    </row>
    <row r="44" spans="1:67">
      <c r="A44" s="19">
        <v>42146</v>
      </c>
      <c r="B44" s="7" t="s">
        <v>58</v>
      </c>
      <c r="C44" s="1">
        <v>39</v>
      </c>
      <c r="D44" s="11" t="s">
        <v>39</v>
      </c>
      <c r="E44" s="21">
        <v>99</v>
      </c>
      <c r="F44" s="27">
        <v>99</v>
      </c>
      <c r="G44" s="22">
        <v>89.9</v>
      </c>
      <c r="H44" s="27">
        <v>89.9</v>
      </c>
      <c r="I44" s="22">
        <v>99</v>
      </c>
      <c r="J44" s="27">
        <v>99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1" t="s">
        <v>59</v>
      </c>
      <c r="Q44" s="28" t="s">
        <v>59</v>
      </c>
      <c r="R44" s="23">
        <v>135</v>
      </c>
      <c r="S44" s="27">
        <v>135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120</v>
      </c>
      <c r="X44" s="27">
        <v>120</v>
      </c>
      <c r="Y44" s="23">
        <v>85</v>
      </c>
      <c r="Z44" s="27">
        <v>125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95.97</v>
      </c>
      <c r="AZ44" s="16">
        <f t="shared" si="3"/>
        <v>95.97</v>
      </c>
      <c r="BA44" s="17">
        <f t="shared" si="4"/>
        <v>100</v>
      </c>
      <c r="BB44" s="16">
        <f t="shared" si="5"/>
        <v>135</v>
      </c>
      <c r="BC44" s="16">
        <f t="shared" si="6"/>
        <v>135</v>
      </c>
      <c r="BD44" s="17">
        <f t="shared" si="7"/>
        <v>33.333333333333329</v>
      </c>
      <c r="BE44" s="16">
        <f t="shared" si="8"/>
        <v>102.5</v>
      </c>
      <c r="BF44" s="16">
        <f t="shared" si="9"/>
        <v>122.5</v>
      </c>
      <c r="BG44" s="17">
        <f t="shared" si="24"/>
        <v>66.666666666666657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111.16</v>
      </c>
      <c r="BO44" s="18">
        <f t="shared" si="15"/>
        <v>117.82</v>
      </c>
    </row>
    <row r="45" spans="1:67">
      <c r="A45" s="19">
        <v>42146</v>
      </c>
      <c r="B45" s="7" t="s">
        <v>58</v>
      </c>
      <c r="C45" s="1">
        <v>40</v>
      </c>
      <c r="D45" s="11" t="s">
        <v>40</v>
      </c>
      <c r="E45" s="21">
        <v>41.8</v>
      </c>
      <c r="F45" s="27">
        <v>48.8</v>
      </c>
      <c r="G45" s="22">
        <v>54</v>
      </c>
      <c r="H45" s="27">
        <v>55</v>
      </c>
      <c r="I45" s="22">
        <v>49</v>
      </c>
      <c r="J45" s="27">
        <v>55.62</v>
      </c>
      <c r="K45" s="10">
        <v>3</v>
      </c>
      <c r="L45" s="13">
        <f t="shared" si="16"/>
        <v>3</v>
      </c>
      <c r="M45" s="9">
        <f t="shared" si="17"/>
        <v>100</v>
      </c>
      <c r="N45" s="23">
        <v>65</v>
      </c>
      <c r="O45" s="27">
        <v>65</v>
      </c>
      <c r="P45" s="21">
        <v>48</v>
      </c>
      <c r="Q45" s="28">
        <v>48</v>
      </c>
      <c r="R45" s="23">
        <v>38</v>
      </c>
      <c r="S45" s="27">
        <v>49</v>
      </c>
      <c r="T45" s="10">
        <v>3</v>
      </c>
      <c r="U45" s="13">
        <f t="shared" si="0"/>
        <v>3</v>
      </c>
      <c r="V45" s="9">
        <f t="shared" si="18"/>
        <v>100</v>
      </c>
      <c r="W45" s="23">
        <v>46</v>
      </c>
      <c r="X45" s="27">
        <v>48</v>
      </c>
      <c r="Y45" s="23">
        <v>49</v>
      </c>
      <c r="Z45" s="27">
        <v>49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54</v>
      </c>
      <c r="AG45" s="27">
        <v>54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48.27</v>
      </c>
      <c r="AZ45" s="16">
        <f t="shared" si="3"/>
        <v>53.14</v>
      </c>
      <c r="BA45" s="17">
        <f t="shared" si="4"/>
        <v>100</v>
      </c>
      <c r="BB45" s="16">
        <f t="shared" si="5"/>
        <v>50.33</v>
      </c>
      <c r="BC45" s="16">
        <f t="shared" si="6"/>
        <v>54</v>
      </c>
      <c r="BD45" s="17">
        <f t="shared" si="7"/>
        <v>100</v>
      </c>
      <c r="BE45" s="16">
        <f t="shared" si="8"/>
        <v>47.5</v>
      </c>
      <c r="BF45" s="16">
        <f t="shared" si="9"/>
        <v>48.5</v>
      </c>
      <c r="BG45" s="17">
        <f t="shared" si="24"/>
        <v>66.666666666666657</v>
      </c>
      <c r="BH45" s="17">
        <f t="shared" si="25"/>
        <v>54</v>
      </c>
      <c r="BI45" s="17">
        <f t="shared" si="25"/>
        <v>54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50.03</v>
      </c>
      <c r="BO45" s="18">
        <f t="shared" si="15"/>
        <v>52.41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U1:AW1"/>
    <mergeCell ref="C2:AW2"/>
    <mergeCell ref="E3:M3"/>
    <mergeCell ref="N3:V3"/>
    <mergeCell ref="AS3:AW3"/>
    <mergeCell ref="W3:AE3"/>
    <mergeCell ref="AF3:AR3"/>
    <mergeCell ref="I4:J4"/>
    <mergeCell ref="G4:H4"/>
    <mergeCell ref="E4:F4"/>
    <mergeCell ref="K4:M4"/>
    <mergeCell ref="A3:A5"/>
    <mergeCell ref="D3:D5"/>
    <mergeCell ref="C3:C5"/>
    <mergeCell ref="B3:B5"/>
    <mergeCell ref="N4:O4"/>
    <mergeCell ref="AN4:AO4"/>
    <mergeCell ref="AP4:AR4"/>
    <mergeCell ref="AC4:AE4"/>
    <mergeCell ref="AH4:AI4"/>
    <mergeCell ref="P4:Q4"/>
    <mergeCell ref="AF4:AG4"/>
    <mergeCell ref="T4:V4"/>
    <mergeCell ref="AU4:AW4"/>
    <mergeCell ref="R4:S4"/>
    <mergeCell ref="Y4:Z4"/>
    <mergeCell ref="AJ4:AK4"/>
    <mergeCell ref="AA4:AB4"/>
    <mergeCell ref="W4:X4"/>
    <mergeCell ref="AS4:AT4"/>
    <mergeCell ref="AL4:AM4"/>
    <mergeCell ref="AY3:BA3"/>
    <mergeCell ref="BA4:BA5"/>
    <mergeCell ref="BH3:BJ3"/>
    <mergeCell ref="BJ4:BJ5"/>
    <mergeCell ref="BE3:BG3"/>
    <mergeCell ref="AY4:AZ4"/>
    <mergeCell ref="BE4:BF4"/>
    <mergeCell ref="BB3:BD3"/>
    <mergeCell ref="BB4:BC4"/>
    <mergeCell ref="BD4:BD5"/>
    <mergeCell ref="BH4:BI4"/>
    <mergeCell ref="BG4:BG5"/>
    <mergeCell ref="BN3:BO3"/>
    <mergeCell ref="BK3:BM3"/>
    <mergeCell ref="BK4:BL4"/>
    <mergeCell ref="BN4:BO4"/>
    <mergeCell ref="BM4:BM5"/>
  </mergeCells>
  <phoneticPr fontId="5" type="noConversion"/>
  <conditionalFormatting sqref="E6 P6:P45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2015-05-21T13:37:55Z</dcterms:modified>
</cp:coreProperties>
</file>