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<sst xmlns="http://schemas.openxmlformats.org/spreadsheetml/2006/main" count="446" uniqueCount="85">
  <si>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</si>
  <si>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</si>
  <si>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</si>
  <si>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</si>
  <si>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</si>
  <si>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</si>
  <si>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</si>
  <si>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</si>
  <si>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</si>
  <si>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</si>
  <si>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</si>
  <si>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</si>
  <si>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</si>
  <si>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</si>
  <si>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</si>
  <si>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</si>
  <si>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</si>
  <si>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</si>
  <si>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</si>
  <si>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</si>
  <si>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</si>
  <si>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</si>
  <si>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</si>
  <si>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</si>
  <si>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</si>
  <si>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</si>
  <si>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</si>
  <si>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</si>
  <si>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</si>
  <si>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</si>
  <si>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</si>
  <si>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</si>
  <si>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</si>
  <si>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</si>
  <si>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</si>
  <si>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</si>
  <si>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</si>
  <si>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</si>
  <si>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</si>
  <si>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</si>
  <si>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</si>
  <si>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</si>
  <si>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</si>
  <si>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</si>
  <si>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</si>
  <si>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</si>
  <si>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</si>
  <si>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</si>
  <si>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</si>
  <si>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</si>
  <si>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</si>
  <si>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</si>
  <si>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</si>
  <si>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</si>
  <si>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</si>
  <si>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</si>
  <si>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</si>
  <si>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</si>
  <si>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</si>
  <si>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</si>
  <si>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</si>
  <si>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</si>
  <si>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</si>
  <si>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</si>
  <si>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</si>
  <si>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</si>
  <si>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</si>
  <si>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</si>
  <si>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</si>
  <si>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</si>
  <si>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</si>
  <si>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</si>
  <si>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</si>
  <si>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</si>
  <si>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</si>
  <si>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</si>
  <si>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</si>
  <si>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</si>
  <si>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</si>
  <si>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</si>
  <si>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</si>
  <si>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</si>
  <si>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</si>
  <si>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 xml:space="preserve">Результаты мониторинга цен на фиксированный набор товаров в Валдайском муниципальном районе по состоянию на 06.02.2015                 </t>
  </si>
  <si>
    <t>гнт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</si>
</sst>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4" t="s">
        <v>60</v>
      </c>
      <c r="AZ3" s="45"/>
      <c r="BA3" s="46"/>
      <c r="BB3" s="44" t="s">
        <v>61</v>
      </c>
      <c r="BC3" s="45"/>
      <c r="BD3" s="46"/>
      <c r="BE3" s="44" t="s">
        <v>62</v>
      </c>
      <c r="BF3" s="45"/>
      <c r="BG3" s="46"/>
      <c r="BH3" s="44" t="s">
        <v>63</v>
      </c>
      <c r="BI3" s="45"/>
      <c r="BJ3" s="46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7"/>
      <c r="B4" s="40"/>
      <c r="C4" s="40"/>
      <c r="D4" s="40"/>
      <c r="E4" s="34" t="s">
        <v>73</v>
      </c>
      <c r="F4" s="35"/>
      <c r="G4" s="34" t="s">
        <v>82</v>
      </c>
      <c r="H4" s="35"/>
      <c r="I4" s="34" t="s">
        <v>81</v>
      </c>
      <c r="J4" s="35"/>
      <c r="K4" s="31" t="s">
        <v>56</v>
      </c>
      <c r="L4" s="32"/>
      <c r="M4" s="33"/>
      <c r="N4" s="34" t="s">
        <v>76</v>
      </c>
      <c r="O4" s="35"/>
      <c r="P4" s="34" t="s">
        <v>70</v>
      </c>
      <c r="Q4" s="35"/>
      <c r="R4" s="34" t="s">
        <v>79</v>
      </c>
      <c r="S4" s="35"/>
      <c r="T4" s="31" t="s">
        <v>56</v>
      </c>
      <c r="U4" s="32"/>
      <c r="V4" s="33"/>
      <c r="W4" s="34" t="s">
        <v>71</v>
      </c>
      <c r="X4" s="35"/>
      <c r="Y4" s="34" t="s">
        <v>77</v>
      </c>
      <c r="Z4" s="35"/>
      <c r="AA4" s="34" t="s">
        <v>72</v>
      </c>
      <c r="AB4" s="35"/>
      <c r="AC4" s="31" t="s">
        <v>56</v>
      </c>
      <c r="AD4" s="32"/>
      <c r="AE4" s="33"/>
      <c r="AF4" s="34" t="s">
        <v>78</v>
      </c>
      <c r="AG4" s="35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34" t="s">
        <v>80</v>
      </c>
      <c r="AT4" s="35"/>
      <c r="AU4" s="31" t="s">
        <v>56</v>
      </c>
      <c r="AV4" s="32"/>
      <c r="AW4" s="33"/>
      <c r="AY4" s="44" t="s">
        <v>66</v>
      </c>
      <c r="AZ4" s="46"/>
      <c r="BA4" s="42" t="s">
        <v>67</v>
      </c>
      <c r="BB4" s="44" t="s">
        <v>66</v>
      </c>
      <c r="BC4" s="46"/>
      <c r="BD4" s="42" t="s">
        <v>67</v>
      </c>
      <c r="BE4" s="44" t="s">
        <v>66</v>
      </c>
      <c r="BF4" s="46"/>
      <c r="BG4" s="42" t="s">
        <v>67</v>
      </c>
      <c r="BH4" s="44" t="s">
        <v>66</v>
      </c>
      <c r="BI4" s="46"/>
      <c r="BJ4" s="42" t="s">
        <v>67</v>
      </c>
      <c r="BK4" s="44" t="s">
        <v>66</v>
      </c>
      <c r="BL4" s="46"/>
      <c r="BM4" s="42" t="s">
        <v>67</v>
      </c>
      <c r="BN4" s="44" t="s">
        <v>66</v>
      </c>
      <c r="BO4" s="46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3"/>
      <c r="BB5" s="15" t="s">
        <v>68</v>
      </c>
      <c r="BC5" s="15" t="s">
        <v>69</v>
      </c>
      <c r="BD5" s="43"/>
      <c r="BE5" s="15" t="s">
        <v>68</v>
      </c>
      <c r="BF5" s="15" t="s">
        <v>69</v>
      </c>
      <c r="BG5" s="43"/>
      <c r="BH5" s="15" t="s">
        <v>68</v>
      </c>
      <c r="BI5" s="15" t="s">
        <v>69</v>
      </c>
      <c r="BJ5" s="43"/>
      <c r="BK5" s="15" t="s">
        <v>68</v>
      </c>
      <c r="BL5" s="15" t="s">
        <v>69</v>
      </c>
      <c r="BM5" s="43"/>
      <c r="BN5" s="15" t="s">
        <v>68</v>
      </c>
      <c r="BO5" s="15" t="s">
        <v>69</v>
      </c>
    </row>
    <row r="6" spans="1:67">
      <c r="A6" s="19">
        <v>42041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36.9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37</v>
      </c>
      <c r="P6" s="21">
        <v>27.1</v>
      </c>
      <c r="Q6" s="28">
        <v>57</v>
      </c>
      <c r="R6" s="23">
        <v>29.9</v>
      </c>
      <c r="S6" s="27">
        <v>36.5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31.2</v>
      </c>
      <c r="X6" s="27">
        <v>44</v>
      </c>
      <c r="Y6" s="23">
        <v>28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29.18</v>
      </c>
      <c r="AZ6" s="16">
        <f t="shared" ref="AZ6:AZ45" si="3">IF(SUM(F6,H6,J6)=0,"",ROUND(AVERAGE(F6,H6,J6),2))</f>
        <v>40.72</v>
      </c>
      <c r="BA6" s="17">
        <f t="shared" ref="BA6:BA45" si="4">M6</f>
        <v>100</v>
      </c>
      <c r="BB6" s="16">
        <f t="shared" ref="BB6:BB45" si="5">IF(SUM(N6,P6,R6)=0,"",ROUND(AVERAGE(N6,P6,R6),2))</f>
        <v>28.67</v>
      </c>
      <c r="BC6" s="16">
        <f t="shared" ref="BC6:BC45" si="6">IF(SUM(O6,Q6,S6)=0,"",ROUND(AVERAGE(O6,Q6,S6),2))</f>
        <v>43.5</v>
      </c>
      <c r="BD6" s="17">
        <f t="shared" ref="BD6:BD45" si="7">V6</f>
        <v>100</v>
      </c>
      <c r="BE6" s="16">
        <f t="shared" ref="BE6:BE45" si="8">IF(SUM(W6,Y6,AA6)=0,"",ROUND(AVERAGE(W6,Y6,AA6),2))</f>
        <v>30.4</v>
      </c>
      <c r="BF6" s="16">
        <f t="shared" ref="BF6:BF45" si="9">IF(SUM(X6,Z6,AB6)=0,"",ROUND(AVERAGE(X6,Z6,AB6),2))</f>
        <v>38.33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29.56</v>
      </c>
      <c r="BO6" s="18">
        <f t="shared" ref="BO6:BO45" si="15">ROUND(AVERAGE(AZ6,BC6,BF6,BI6,BL6),2)</f>
        <v>38.14</v>
      </c>
    </row>
    <row r="7" spans="1:67">
      <c r="A7" s="19">
        <v>42041</v>
      </c>
      <c r="B7" s="7" t="s">
        <v>58</v>
      </c>
      <c r="C7" s="1">
        <v>2</v>
      </c>
      <c r="D7" s="11" t="s">
        <v>6</v>
      </c>
      <c r="E7" s="21">
        <v>55.25</v>
      </c>
      <c r="F7" s="27">
        <v>99</v>
      </c>
      <c r="G7" s="22">
        <v>45.75</v>
      </c>
      <c r="H7" s="27">
        <v>54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48.3</v>
      </c>
      <c r="Q7" s="28">
        <v>70.2</v>
      </c>
      <c r="R7" s="23">
        <v>45</v>
      </c>
      <c r="S7" s="27">
        <v>59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46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52.55</v>
      </c>
      <c r="AZ7" s="16">
        <f t="shared" si="3"/>
        <v>77.87</v>
      </c>
      <c r="BA7" s="17">
        <f t="shared" si="4"/>
        <v>100</v>
      </c>
      <c r="BB7" s="16">
        <f t="shared" si="5"/>
        <v>47.1</v>
      </c>
      <c r="BC7" s="16">
        <f t="shared" si="6"/>
        <v>66.400000000000006</v>
      </c>
      <c r="BD7" s="17">
        <f t="shared" si="7"/>
        <v>100</v>
      </c>
      <c r="BE7" s="16">
        <f t="shared" si="8"/>
        <v>57.48</v>
      </c>
      <c r="BF7" s="16">
        <f t="shared" si="9"/>
        <v>60.29</v>
      </c>
      <c r="BG7" s="17">
        <f t="shared" ref="BG7:BG45" si="24">AE7</f>
        <v>100</v>
      </c>
      <c r="BH7" s="17">
        <f t="shared" ref="BH7:BI45" si="25">IF(SUM(AF7,AH7,AJ7,AL7,AN7)=0,"",AVERAGE(AF7,AH7,AJ7,AL7,AN7))</f>
        <v>46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50.78</v>
      </c>
      <c r="BO7" s="18">
        <f t="shared" si="15"/>
        <v>68.14</v>
      </c>
    </row>
    <row r="8" spans="1:67">
      <c r="A8" s="19">
        <v>42041</v>
      </c>
      <c r="B8" s="7" t="s">
        <v>58</v>
      </c>
      <c r="C8" s="1">
        <v>3</v>
      </c>
      <c r="D8" s="11" t="s">
        <v>7</v>
      </c>
      <c r="E8" s="21">
        <v>62.87</v>
      </c>
      <c r="F8" s="27">
        <v>69.12</v>
      </c>
      <c r="G8" s="22">
        <v>79.900000000000006</v>
      </c>
      <c r="H8" s="27">
        <v>79.900000000000006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73.2</v>
      </c>
      <c r="Q8" s="28">
        <v>73.2</v>
      </c>
      <c r="R8" s="23">
        <v>84</v>
      </c>
      <c r="S8" s="27">
        <v>84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75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64.09</v>
      </c>
      <c r="AZ8" s="16">
        <f t="shared" si="3"/>
        <v>70.3</v>
      </c>
      <c r="BA8" s="17">
        <f t="shared" si="4"/>
        <v>100</v>
      </c>
      <c r="BB8" s="16">
        <f t="shared" si="5"/>
        <v>75.7</v>
      </c>
      <c r="BC8" s="16">
        <f t="shared" si="6"/>
        <v>75.7</v>
      </c>
      <c r="BD8" s="17">
        <f t="shared" si="7"/>
        <v>100</v>
      </c>
      <c r="BE8" s="16">
        <f t="shared" si="8"/>
        <v>65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67.45</v>
      </c>
      <c r="BO8" s="18">
        <f t="shared" si="15"/>
        <v>69.97</v>
      </c>
    </row>
    <row r="9" spans="1:67">
      <c r="A9" s="19">
        <v>42041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24.75</v>
      </c>
      <c r="H9" s="27">
        <v>42.22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1">
        <v>42.3</v>
      </c>
      <c r="Q9" s="28">
        <v>139.80000000000001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29.63</v>
      </c>
      <c r="AZ9" s="16">
        <f t="shared" si="3"/>
        <v>87.14</v>
      </c>
      <c r="BA9" s="17">
        <f t="shared" si="4"/>
        <v>100</v>
      </c>
      <c r="BB9" s="16">
        <f t="shared" si="5"/>
        <v>39.380000000000003</v>
      </c>
      <c r="BC9" s="16">
        <f t="shared" si="6"/>
        <v>99.19</v>
      </c>
      <c r="BD9" s="17">
        <f t="shared" si="7"/>
        <v>100</v>
      </c>
      <c r="BE9" s="16">
        <f t="shared" si="8"/>
        <v>36.67</v>
      </c>
      <c r="BF9" s="16">
        <f t="shared" si="9"/>
        <v>40.85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37.42</v>
      </c>
      <c r="BO9" s="18">
        <f t="shared" si="15"/>
        <v>67.8</v>
      </c>
    </row>
    <row r="10" spans="1:67">
      <c r="A10" s="19">
        <v>42041</v>
      </c>
      <c r="B10" s="7" t="s">
        <v>58</v>
      </c>
      <c r="C10" s="1">
        <v>5</v>
      </c>
      <c r="D10" s="11" t="s">
        <v>9</v>
      </c>
      <c r="E10" s="21">
        <v>63.67</v>
      </c>
      <c r="F10" s="27">
        <v>93.3</v>
      </c>
      <c r="G10" s="22">
        <v>74.44</v>
      </c>
      <c r="H10" s="27">
        <v>76.67</v>
      </c>
      <c r="I10" s="22">
        <v>60.44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57.3</v>
      </c>
      <c r="Q10" s="28">
        <v>89.9</v>
      </c>
      <c r="R10" s="23">
        <v>63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67</v>
      </c>
      <c r="X10" s="27">
        <v>82</v>
      </c>
      <c r="Y10" s="23">
        <v>73</v>
      </c>
      <c r="Z10" s="27">
        <v>87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66.180000000000007</v>
      </c>
      <c r="AZ10" s="16">
        <f t="shared" si="3"/>
        <v>84.09</v>
      </c>
      <c r="BA10" s="17">
        <f t="shared" si="4"/>
        <v>100</v>
      </c>
      <c r="BB10" s="16">
        <f t="shared" si="5"/>
        <v>63.1</v>
      </c>
      <c r="BC10" s="16">
        <f t="shared" si="6"/>
        <v>84.6</v>
      </c>
      <c r="BD10" s="17">
        <f t="shared" si="7"/>
        <v>100</v>
      </c>
      <c r="BE10" s="16">
        <f t="shared" si="8"/>
        <v>64.67</v>
      </c>
      <c r="BF10" s="16">
        <f t="shared" si="9"/>
        <v>79.67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63.99</v>
      </c>
      <c r="BO10" s="18">
        <f t="shared" si="15"/>
        <v>84.59</v>
      </c>
    </row>
    <row r="11" spans="1:67">
      <c r="A11" s="19">
        <v>42041</v>
      </c>
      <c r="B11" s="7" t="s">
        <v>58</v>
      </c>
      <c r="C11" s="1">
        <v>6</v>
      </c>
      <c r="D11" s="11" t="s">
        <v>10</v>
      </c>
      <c r="E11" s="21">
        <v>52.1</v>
      </c>
      <c r="F11" s="27">
        <v>59</v>
      </c>
      <c r="G11" s="22">
        <v>53</v>
      </c>
      <c r="H11" s="27">
        <v>53</v>
      </c>
      <c r="I11" s="22">
        <v>48.77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59</v>
      </c>
      <c r="Q11" s="28">
        <v>59</v>
      </c>
      <c r="R11" s="23">
        <v>54</v>
      </c>
      <c r="S11" s="27">
        <v>54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57.6</v>
      </c>
      <c r="X11" s="27">
        <v>58</v>
      </c>
      <c r="Y11" s="23">
        <v>51.9</v>
      </c>
      <c r="Z11" s="27">
        <v>51.9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58</v>
      </c>
      <c r="AG11" s="27">
        <v>58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51.29</v>
      </c>
      <c r="AZ11" s="16">
        <f t="shared" si="3"/>
        <v>54.15</v>
      </c>
      <c r="BA11" s="17">
        <f t="shared" si="4"/>
        <v>100</v>
      </c>
      <c r="BB11" s="16">
        <f t="shared" si="5"/>
        <v>56.5</v>
      </c>
      <c r="BC11" s="16">
        <f t="shared" si="6"/>
        <v>56.5</v>
      </c>
      <c r="BD11" s="17">
        <f t="shared" si="7"/>
        <v>66.666666666666657</v>
      </c>
      <c r="BE11" s="16">
        <f t="shared" si="8"/>
        <v>49.5</v>
      </c>
      <c r="BF11" s="16">
        <f t="shared" si="9"/>
        <v>49.63</v>
      </c>
      <c r="BG11" s="17">
        <f t="shared" si="24"/>
        <v>100</v>
      </c>
      <c r="BH11" s="17">
        <f t="shared" si="25"/>
        <v>58</v>
      </c>
      <c r="BI11" s="17">
        <f t="shared" si="25"/>
        <v>58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53.82</v>
      </c>
      <c r="BO11" s="18">
        <f t="shared" si="15"/>
        <v>54.57</v>
      </c>
    </row>
    <row r="12" spans="1:67">
      <c r="A12" s="19">
        <v>42041</v>
      </c>
      <c r="B12" s="7" t="s">
        <v>58</v>
      </c>
      <c r="C12" s="1">
        <v>7</v>
      </c>
      <c r="D12" s="11" t="s">
        <v>45</v>
      </c>
      <c r="E12" s="21">
        <v>6.7</v>
      </c>
      <c r="F12" s="27">
        <v>6.7</v>
      </c>
      <c r="G12" s="22">
        <v>7.5</v>
      </c>
      <c r="H12" s="27">
        <v>11.3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 t="s">
        <v>59</v>
      </c>
      <c r="Z12" s="27" t="s">
        <v>59</v>
      </c>
      <c r="AA12" s="23">
        <v>13</v>
      </c>
      <c r="AB12" s="27">
        <v>13</v>
      </c>
      <c r="AC12" s="10">
        <v>3</v>
      </c>
      <c r="AD12" s="13">
        <f t="shared" si="1"/>
        <v>2</v>
      </c>
      <c r="AE12" s="9">
        <f t="shared" si="19"/>
        <v>66.666666666666657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7.99</v>
      </c>
      <c r="AZ12" s="16">
        <f t="shared" si="3"/>
        <v>9.26</v>
      </c>
      <c r="BA12" s="17">
        <f t="shared" si="4"/>
        <v>100</v>
      </c>
      <c r="BB12" s="16">
        <f t="shared" si="5"/>
        <v>14.17</v>
      </c>
      <c r="BC12" s="16">
        <f t="shared" si="6"/>
        <v>14.17</v>
      </c>
      <c r="BD12" s="17">
        <f t="shared" si="7"/>
        <v>100</v>
      </c>
      <c r="BE12" s="16">
        <f t="shared" si="8"/>
        <v>15</v>
      </c>
      <c r="BF12" s="16">
        <f t="shared" si="9"/>
        <v>15</v>
      </c>
      <c r="BG12" s="17">
        <f t="shared" si="24"/>
        <v>66.666666666666657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12.54</v>
      </c>
      <c r="BO12" s="18">
        <f t="shared" si="15"/>
        <v>12.86</v>
      </c>
    </row>
    <row r="13" spans="1:67">
      <c r="A13" s="19">
        <v>42041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300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275.33</v>
      </c>
      <c r="BC13" s="16">
        <f t="shared" si="6"/>
        <v>529</v>
      </c>
      <c r="BD13" s="17">
        <f t="shared" si="7"/>
        <v>66.666666666666657</v>
      </c>
      <c r="BE13" s="16">
        <f t="shared" si="8"/>
        <v>270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286.89</v>
      </c>
      <c r="BO13" s="18">
        <f t="shared" si="15"/>
        <v>605.75</v>
      </c>
    </row>
    <row r="14" spans="1:67">
      <c r="A14" s="19">
        <v>42041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32</v>
      </c>
      <c r="H14" s="27">
        <v>42</v>
      </c>
      <c r="I14" s="22">
        <v>36.799999999999997</v>
      </c>
      <c r="J14" s="27">
        <v>45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 t="s">
        <v>59</v>
      </c>
      <c r="X14" s="27" t="s">
        <v>59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33.9</v>
      </c>
      <c r="AZ14" s="16">
        <f t="shared" si="3"/>
        <v>50.1</v>
      </c>
      <c r="BA14" s="17">
        <f t="shared" si="4"/>
        <v>100</v>
      </c>
      <c r="BB14" s="16">
        <f t="shared" si="5"/>
        <v>54</v>
      </c>
      <c r="BC14" s="16">
        <f t="shared" si="6"/>
        <v>57.1</v>
      </c>
      <c r="BD14" s="17">
        <f t="shared" si="7"/>
        <v>66.666666666666657</v>
      </c>
      <c r="BE14" s="16">
        <f t="shared" si="8"/>
        <v>43</v>
      </c>
      <c r="BF14" s="16">
        <f t="shared" si="9"/>
        <v>43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43.63</v>
      </c>
      <c r="BO14" s="18">
        <f t="shared" si="15"/>
        <v>50.07</v>
      </c>
    </row>
    <row r="15" spans="1:67">
      <c r="A15" s="19">
        <v>42041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194</v>
      </c>
      <c r="H15" s="27">
        <v>235.8</v>
      </c>
      <c r="I15" s="22">
        <v>169.9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1">
        <v>165.6</v>
      </c>
      <c r="Q15" s="28">
        <v>361.2</v>
      </c>
      <c r="R15" s="23">
        <v>121</v>
      </c>
      <c r="S15" s="27">
        <v>283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163</v>
      </c>
      <c r="Z15" s="27">
        <v>364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172.93</v>
      </c>
      <c r="AZ15" s="16">
        <f t="shared" si="3"/>
        <v>288.83</v>
      </c>
      <c r="BA15" s="17">
        <f t="shared" si="4"/>
        <v>100</v>
      </c>
      <c r="BB15" s="16">
        <f t="shared" si="5"/>
        <v>182.2</v>
      </c>
      <c r="BC15" s="16">
        <f t="shared" si="6"/>
        <v>326.39999999999998</v>
      </c>
      <c r="BD15" s="17">
        <f t="shared" si="7"/>
        <v>100</v>
      </c>
      <c r="BE15" s="16">
        <f t="shared" si="8"/>
        <v>186.67</v>
      </c>
      <c r="BF15" s="16">
        <f t="shared" si="9"/>
        <v>351</v>
      </c>
      <c r="BG15" s="17">
        <f t="shared" si="24"/>
        <v>100</v>
      </c>
      <c r="BH15" s="17">
        <f t="shared" si="25"/>
        <v>187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182.2</v>
      </c>
      <c r="BO15" s="18">
        <f t="shared" si="15"/>
        <v>301.06</v>
      </c>
    </row>
    <row r="16" spans="1:67">
      <c r="A16" s="19">
        <v>42041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191.8</v>
      </c>
      <c r="H16" s="27">
        <v>410</v>
      </c>
      <c r="I16" s="22">
        <v>256.10000000000002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329.8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340</v>
      </c>
      <c r="X16" s="27">
        <v>432</v>
      </c>
      <c r="Y16" s="23">
        <v>368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 t="s">
        <v>84</v>
      </c>
      <c r="AG16" s="27" t="s">
        <v>59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0</v>
      </c>
      <c r="AR16" s="9">
        <f t="shared" si="21"/>
        <v>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203.38</v>
      </c>
      <c r="AZ16" s="16">
        <f t="shared" si="3"/>
        <v>362.57</v>
      </c>
      <c r="BA16" s="17">
        <f t="shared" si="4"/>
        <v>100</v>
      </c>
      <c r="BB16" s="16">
        <f t="shared" si="5"/>
        <v>204.43</v>
      </c>
      <c r="BC16" s="16">
        <f t="shared" si="6"/>
        <v>352.27</v>
      </c>
      <c r="BD16" s="17">
        <f t="shared" si="7"/>
        <v>100</v>
      </c>
      <c r="BE16" s="16">
        <f t="shared" si="8"/>
        <v>343.67</v>
      </c>
      <c r="BF16" s="16">
        <f t="shared" si="9"/>
        <v>417.67</v>
      </c>
      <c r="BG16" s="17">
        <f t="shared" si="24"/>
        <v>100</v>
      </c>
      <c r="BH16" s="17" t="str">
        <f t="shared" si="25"/>
        <v/>
      </c>
      <c r="BI16" s="17" t="str">
        <f t="shared" si="25"/>
        <v/>
      </c>
      <c r="BJ16" s="17">
        <f t="shared" si="10"/>
        <v>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250.49</v>
      </c>
      <c r="BO16" s="18">
        <f t="shared" si="15"/>
        <v>377.5</v>
      </c>
    </row>
    <row r="17" spans="1:67">
      <c r="A17" s="19">
        <v>42041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314.5</v>
      </c>
      <c r="H17" s="27">
        <v>579.5</v>
      </c>
      <c r="I17" s="22">
        <v>501.65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1">
        <v>466.33</v>
      </c>
      <c r="Q17" s="28">
        <v>599.66999999999996</v>
      </c>
      <c r="R17" s="23">
        <v>449</v>
      </c>
      <c r="S17" s="27">
        <v>449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518</v>
      </c>
      <c r="X17" s="27">
        <v>600</v>
      </c>
      <c r="Y17" s="23">
        <v>496</v>
      </c>
      <c r="Z17" s="27">
        <v>496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427.49</v>
      </c>
      <c r="AZ17" s="16">
        <f t="shared" si="3"/>
        <v>653.05999999999995</v>
      </c>
      <c r="BA17" s="17">
        <f t="shared" si="4"/>
        <v>100</v>
      </c>
      <c r="BB17" s="16">
        <f t="shared" si="5"/>
        <v>457.67</v>
      </c>
      <c r="BC17" s="16">
        <f t="shared" si="6"/>
        <v>524.34</v>
      </c>
      <c r="BD17" s="17">
        <f t="shared" si="7"/>
        <v>66.666666666666657</v>
      </c>
      <c r="BE17" s="16">
        <f t="shared" si="8"/>
        <v>546</v>
      </c>
      <c r="BF17" s="16">
        <f t="shared" si="9"/>
        <v>591.33000000000004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477.05</v>
      </c>
      <c r="BO17" s="18">
        <f t="shared" si="15"/>
        <v>589.58000000000004</v>
      </c>
    </row>
    <row r="18" spans="1:67">
      <c r="A18" s="19">
        <v>42041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>
        <v>419</v>
      </c>
      <c r="S18" s="27">
        <v>419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370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419</v>
      </c>
      <c r="BC18" s="16">
        <f t="shared" si="6"/>
        <v>419</v>
      </c>
      <c r="BD18" s="17">
        <f t="shared" si="7"/>
        <v>33.333333333333329</v>
      </c>
      <c r="BE18" s="16">
        <f t="shared" si="8"/>
        <v>370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363</v>
      </c>
      <c r="BO18" s="18">
        <f t="shared" si="15"/>
        <v>379.67</v>
      </c>
    </row>
    <row r="19" spans="1:67">
      <c r="A19" s="19">
        <v>42041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220</v>
      </c>
      <c r="R19" s="23">
        <v>219</v>
      </c>
      <c r="S19" s="27">
        <v>299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245</v>
      </c>
      <c r="X19" s="27">
        <v>306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219.5</v>
      </c>
      <c r="BC19" s="16">
        <f t="shared" si="6"/>
        <v>259.5</v>
      </c>
      <c r="BD19" s="17">
        <f t="shared" si="7"/>
        <v>66.666666666666657</v>
      </c>
      <c r="BE19" s="16">
        <f t="shared" si="8"/>
        <v>245</v>
      </c>
      <c r="BF19" s="16">
        <f t="shared" si="9"/>
        <v>306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212.88</v>
      </c>
      <c r="BO19" s="18">
        <f t="shared" si="15"/>
        <v>298.89999999999998</v>
      </c>
    </row>
    <row r="20" spans="1:67">
      <c r="A20" s="19">
        <v>42041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115.4</v>
      </c>
      <c r="G20" s="22">
        <v>95.9</v>
      </c>
      <c r="H20" s="27">
        <v>113.7</v>
      </c>
      <c r="I20" s="22">
        <v>110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 t="s">
        <v>59</v>
      </c>
      <c r="Q20" s="28" t="s">
        <v>59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144</v>
      </c>
      <c r="Y20" s="23">
        <v>99.9</v>
      </c>
      <c r="Z20" s="27">
        <v>162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102.23</v>
      </c>
      <c r="AZ20" s="16">
        <f t="shared" si="3"/>
        <v>115.03</v>
      </c>
      <c r="BA20" s="17">
        <f t="shared" si="4"/>
        <v>100</v>
      </c>
      <c r="BB20" s="16">
        <f t="shared" si="5"/>
        <v>138</v>
      </c>
      <c r="BC20" s="16">
        <f t="shared" si="6"/>
        <v>142</v>
      </c>
      <c r="BD20" s="17">
        <f t="shared" si="7"/>
        <v>66.666666666666657</v>
      </c>
      <c r="BE20" s="16">
        <f t="shared" si="8"/>
        <v>109.95</v>
      </c>
      <c r="BF20" s="16">
        <f t="shared" si="9"/>
        <v>153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116.73</v>
      </c>
      <c r="BO20" s="18">
        <f t="shared" si="15"/>
        <v>136.68</v>
      </c>
    </row>
    <row r="21" spans="1:67">
      <c r="A21" s="19">
        <v>42041</v>
      </c>
      <c r="B21" s="7" t="s">
        <v>58</v>
      </c>
      <c r="C21" s="1">
        <v>16</v>
      </c>
      <c r="D21" s="11" t="s">
        <v>19</v>
      </c>
      <c r="E21" s="21">
        <v>82.9</v>
      </c>
      <c r="F21" s="27">
        <v>127.5</v>
      </c>
      <c r="G21" s="22">
        <v>99.9</v>
      </c>
      <c r="H21" s="27">
        <v>219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79.900000000000006</v>
      </c>
      <c r="Q21" s="28">
        <v>127.5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65</v>
      </c>
      <c r="X21" s="27">
        <v>315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257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80.400000000000006</v>
      </c>
      <c r="AZ21" s="16">
        <f t="shared" si="3"/>
        <v>170.5</v>
      </c>
      <c r="BA21" s="17">
        <f t="shared" si="4"/>
        <v>100</v>
      </c>
      <c r="BB21" s="16">
        <f t="shared" si="5"/>
        <v>82.45</v>
      </c>
      <c r="BC21" s="16">
        <f t="shared" si="6"/>
        <v>188.75</v>
      </c>
      <c r="BD21" s="17">
        <f t="shared" si="7"/>
        <v>66.666666666666657</v>
      </c>
      <c r="BE21" s="16">
        <f t="shared" si="8"/>
        <v>71.5</v>
      </c>
      <c r="BF21" s="16">
        <f t="shared" si="9"/>
        <v>264</v>
      </c>
      <c r="BG21" s="17">
        <f t="shared" si="24"/>
        <v>66.666666666666657</v>
      </c>
      <c r="BH21" s="17">
        <f t="shared" si="25"/>
        <v>257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122.84</v>
      </c>
      <c r="BO21" s="18">
        <f t="shared" si="15"/>
        <v>220.06</v>
      </c>
    </row>
    <row r="22" spans="1:67">
      <c r="A22" s="19">
        <v>42041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1">
        <v>179.6</v>
      </c>
      <c r="Q22" s="28">
        <v>298.89999999999998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330</v>
      </c>
      <c r="Y22" s="23">
        <v>283</v>
      </c>
      <c r="Z22" s="27">
        <v>283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180</v>
      </c>
      <c r="AG22" s="27">
        <v>264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311.8</v>
      </c>
      <c r="AZ22" s="16">
        <f t="shared" si="3"/>
        <v>395.45</v>
      </c>
      <c r="BA22" s="17">
        <f t="shared" si="4"/>
        <v>66.666666666666657</v>
      </c>
      <c r="BB22" s="16">
        <f t="shared" si="5"/>
        <v>254.8</v>
      </c>
      <c r="BC22" s="16">
        <f t="shared" si="6"/>
        <v>314.45</v>
      </c>
      <c r="BD22" s="17">
        <f t="shared" si="7"/>
        <v>66.666666666666657</v>
      </c>
      <c r="BE22" s="16">
        <f t="shared" si="8"/>
        <v>231.5</v>
      </c>
      <c r="BF22" s="16">
        <f t="shared" si="9"/>
        <v>306.5</v>
      </c>
      <c r="BG22" s="17">
        <f t="shared" si="24"/>
        <v>66.666666666666657</v>
      </c>
      <c r="BH22" s="17">
        <f t="shared" si="25"/>
        <v>180</v>
      </c>
      <c r="BI22" s="17">
        <f t="shared" si="25"/>
        <v>264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244.53</v>
      </c>
      <c r="BO22" s="18">
        <f t="shared" si="15"/>
        <v>320.10000000000002</v>
      </c>
    </row>
    <row r="23" spans="1:67">
      <c r="A23" s="19">
        <v>42041</v>
      </c>
      <c r="B23" s="7" t="s">
        <v>58</v>
      </c>
      <c r="C23" s="1">
        <v>18</v>
      </c>
      <c r="D23" s="11" t="s">
        <v>21</v>
      </c>
      <c r="E23" s="21">
        <v>179.93</v>
      </c>
      <c r="F23" s="27">
        <v>179.93</v>
      </c>
      <c r="G23" s="22">
        <v>268</v>
      </c>
      <c r="H23" s="27">
        <v>268</v>
      </c>
      <c r="I23" s="22" t="s">
        <v>59</v>
      </c>
      <c r="J23" s="27" t="s">
        <v>59</v>
      </c>
      <c r="K23" s="10">
        <v>3</v>
      </c>
      <c r="L23" s="13">
        <f t="shared" si="16"/>
        <v>2</v>
      </c>
      <c r="M23" s="9">
        <f t="shared" si="17"/>
        <v>66.666666666666657</v>
      </c>
      <c r="N23" s="23">
        <v>160</v>
      </c>
      <c r="O23" s="27">
        <v>160</v>
      </c>
      <c r="P23" s="21">
        <v>144.19999999999999</v>
      </c>
      <c r="Q23" s="28">
        <v>149.66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98</v>
      </c>
      <c r="X23" s="27">
        <v>188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>
        <v>145</v>
      </c>
      <c r="AG23" s="27">
        <v>415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223.97</v>
      </c>
      <c r="AZ23" s="16">
        <f t="shared" si="3"/>
        <v>223.97</v>
      </c>
      <c r="BA23" s="17">
        <f t="shared" si="4"/>
        <v>66.666666666666657</v>
      </c>
      <c r="BB23" s="16">
        <f t="shared" si="5"/>
        <v>152.1</v>
      </c>
      <c r="BC23" s="16">
        <f t="shared" si="6"/>
        <v>154.83000000000001</v>
      </c>
      <c r="BD23" s="17">
        <f t="shared" si="7"/>
        <v>66.666666666666657</v>
      </c>
      <c r="BE23" s="16">
        <f t="shared" si="8"/>
        <v>98</v>
      </c>
      <c r="BF23" s="16">
        <f t="shared" si="9"/>
        <v>188</v>
      </c>
      <c r="BG23" s="17">
        <f t="shared" si="24"/>
        <v>33.333333333333329</v>
      </c>
      <c r="BH23" s="17">
        <f t="shared" si="25"/>
        <v>145</v>
      </c>
      <c r="BI23" s="17">
        <f t="shared" si="25"/>
        <v>415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154.77000000000001</v>
      </c>
      <c r="BO23" s="18">
        <f t="shared" si="15"/>
        <v>245.45</v>
      </c>
    </row>
    <row r="24" spans="1:67">
      <c r="A24" s="19">
        <v>42041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55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19.95</v>
      </c>
      <c r="BC24" s="16">
        <f t="shared" si="6"/>
        <v>52.75</v>
      </c>
      <c r="BD24" s="17">
        <f t="shared" si="7"/>
        <v>66.666666666666657</v>
      </c>
      <c r="BE24" s="16">
        <f t="shared" si="8"/>
        <v>26.33</v>
      </c>
      <c r="BF24" s="16">
        <f t="shared" si="9"/>
        <v>68.33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21.22</v>
      </c>
      <c r="BO24" s="18">
        <f t="shared" si="15"/>
        <v>58.53</v>
      </c>
    </row>
    <row r="25" spans="1:67">
      <c r="A25" s="19">
        <v>42041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45.79</v>
      </c>
      <c r="BC25" s="16">
        <f t="shared" si="6"/>
        <v>86.88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55.95</v>
      </c>
      <c r="BO25" s="18">
        <f t="shared" si="15"/>
        <v>83.19</v>
      </c>
    </row>
    <row r="26" spans="1:67">
      <c r="A26" s="19">
        <v>42041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34.85</v>
      </c>
      <c r="BC26" s="16">
        <f t="shared" si="6"/>
        <v>45.72</v>
      </c>
      <c r="BD26" s="17">
        <f t="shared" si="7"/>
        <v>66.666666666666657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42.35</v>
      </c>
      <c r="BO26" s="18">
        <f t="shared" si="15"/>
        <v>48.7</v>
      </c>
    </row>
    <row r="27" spans="1:67">
      <c r="A27" s="19">
        <v>42041</v>
      </c>
      <c r="B27" s="7" t="s">
        <v>58</v>
      </c>
      <c r="C27" s="1">
        <v>22</v>
      </c>
      <c r="D27" s="11" t="s">
        <v>23</v>
      </c>
      <c r="E27" s="21">
        <v>36.200000000000003</v>
      </c>
      <c r="F27" s="27">
        <v>53.9</v>
      </c>
      <c r="G27" s="22">
        <v>38.78</v>
      </c>
      <c r="H27" s="27">
        <v>59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50</v>
      </c>
      <c r="O27" s="27">
        <v>50</v>
      </c>
      <c r="P27" s="21">
        <v>42.9</v>
      </c>
      <c r="Q27" s="28">
        <v>51</v>
      </c>
      <c r="R27" s="23">
        <v>47.5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52</v>
      </c>
      <c r="Y27" s="23">
        <v>47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35.68</v>
      </c>
      <c r="AZ27" s="16">
        <f t="shared" si="3"/>
        <v>59.33</v>
      </c>
      <c r="BA27" s="17">
        <f t="shared" si="4"/>
        <v>100</v>
      </c>
      <c r="BB27" s="16">
        <f t="shared" si="5"/>
        <v>46.8</v>
      </c>
      <c r="BC27" s="16">
        <f t="shared" si="6"/>
        <v>49.67</v>
      </c>
      <c r="BD27" s="17">
        <f t="shared" si="7"/>
        <v>100</v>
      </c>
      <c r="BE27" s="16">
        <f t="shared" si="8"/>
        <v>47</v>
      </c>
      <c r="BF27" s="16">
        <f t="shared" si="9"/>
        <v>60.98</v>
      </c>
      <c r="BG27" s="17">
        <f t="shared" si="24"/>
        <v>100</v>
      </c>
      <c r="BH27" s="17">
        <f t="shared" si="25"/>
        <v>52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48.3</v>
      </c>
      <c r="BO27" s="18">
        <f t="shared" si="15"/>
        <v>58</v>
      </c>
    </row>
    <row r="28" spans="1:67">
      <c r="A28" s="19">
        <v>42041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317.73</v>
      </c>
      <c r="G28" s="22">
        <v>243.33</v>
      </c>
      <c r="H28" s="27">
        <v>274.5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317.73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196.68</v>
      </c>
      <c r="AZ28" s="16">
        <f t="shared" si="3"/>
        <v>310.94</v>
      </c>
      <c r="BA28" s="17">
        <f t="shared" si="4"/>
        <v>100</v>
      </c>
      <c r="BB28" s="16">
        <f t="shared" si="5"/>
        <v>187</v>
      </c>
      <c r="BC28" s="16">
        <f t="shared" si="6"/>
        <v>238.87</v>
      </c>
      <c r="BD28" s="17">
        <f t="shared" si="7"/>
        <v>66.666666666666657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205.17</v>
      </c>
      <c r="BO28" s="18">
        <f t="shared" si="15"/>
        <v>246.7</v>
      </c>
    </row>
    <row r="29" spans="1:67">
      <c r="A29" s="19">
        <v>42041</v>
      </c>
      <c r="B29" s="7" t="s">
        <v>58</v>
      </c>
      <c r="C29" s="1">
        <v>24</v>
      </c>
      <c r="D29" s="11" t="s">
        <v>25</v>
      </c>
      <c r="E29" s="21">
        <v>460.56</v>
      </c>
      <c r="F29" s="27">
        <v>510.89</v>
      </c>
      <c r="G29" s="22">
        <v>366.66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415</v>
      </c>
      <c r="P29" s="21">
        <v>380.55</v>
      </c>
      <c r="Q29" s="28">
        <v>510.89</v>
      </c>
      <c r="R29" s="23">
        <v>236</v>
      </c>
      <c r="S29" s="27">
        <v>390</v>
      </c>
      <c r="T29" s="10">
        <v>3</v>
      </c>
      <c r="U29" s="13">
        <f t="shared" si="0"/>
        <v>3</v>
      </c>
      <c r="V29" s="9">
        <f t="shared" si="18"/>
        <v>100</v>
      </c>
      <c r="W29" s="23">
        <v>295</v>
      </c>
      <c r="X29" s="27">
        <v>644.44000000000005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389.24</v>
      </c>
      <c r="AZ29" s="16">
        <f t="shared" si="3"/>
        <v>457.13</v>
      </c>
      <c r="BA29" s="17">
        <f t="shared" si="4"/>
        <v>100</v>
      </c>
      <c r="BB29" s="16">
        <f t="shared" si="5"/>
        <v>333.85</v>
      </c>
      <c r="BC29" s="16">
        <f t="shared" si="6"/>
        <v>438.63</v>
      </c>
      <c r="BD29" s="17">
        <f t="shared" si="7"/>
        <v>100</v>
      </c>
      <c r="BE29" s="16">
        <f t="shared" si="8"/>
        <v>269.44</v>
      </c>
      <c r="BF29" s="16">
        <f t="shared" si="9"/>
        <v>471.11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323.13</v>
      </c>
      <c r="BO29" s="18">
        <f t="shared" si="15"/>
        <v>416.72</v>
      </c>
    </row>
    <row r="30" spans="1:67">
      <c r="A30" s="19">
        <v>42041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>
        <v>44.33</v>
      </c>
      <c r="H30" s="27">
        <v>53.33</v>
      </c>
      <c r="I30" s="22">
        <v>37.39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53.9</v>
      </c>
      <c r="Q30" s="28">
        <v>53.9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45.87</v>
      </c>
      <c r="AZ30" s="16">
        <f t="shared" si="3"/>
        <v>60.56</v>
      </c>
      <c r="BA30" s="17">
        <f t="shared" si="4"/>
        <v>100</v>
      </c>
      <c r="BB30" s="16">
        <f t="shared" si="5"/>
        <v>58.95</v>
      </c>
      <c r="BC30" s="16">
        <f t="shared" si="6"/>
        <v>58.95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52.61</v>
      </c>
      <c r="BO30" s="18">
        <f t="shared" si="15"/>
        <v>57.5</v>
      </c>
    </row>
    <row r="31" spans="1:67">
      <c r="A31" s="19">
        <v>42041</v>
      </c>
      <c r="B31" s="7" t="s">
        <v>58</v>
      </c>
      <c r="C31" s="1">
        <v>26</v>
      </c>
      <c r="D31" s="11" t="s">
        <v>46</v>
      </c>
      <c r="E31" s="21">
        <v>102.57</v>
      </c>
      <c r="F31" s="27">
        <v>205</v>
      </c>
      <c r="G31" s="22">
        <v>116.75</v>
      </c>
      <c r="H31" s="27">
        <v>155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160</v>
      </c>
      <c r="O31" s="27">
        <v>160</v>
      </c>
      <c r="P31" s="21">
        <v>158.5</v>
      </c>
      <c r="Q31" s="28">
        <v>165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150</v>
      </c>
      <c r="X31" s="27">
        <v>200</v>
      </c>
      <c r="Y31" s="23">
        <v>105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>
        <v>90</v>
      </c>
      <c r="AG31" s="27">
        <v>110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126.44</v>
      </c>
      <c r="AZ31" s="16">
        <f t="shared" si="3"/>
        <v>177.5</v>
      </c>
      <c r="BA31" s="17">
        <f t="shared" si="4"/>
        <v>100</v>
      </c>
      <c r="BB31" s="16">
        <f t="shared" si="5"/>
        <v>148.66999999999999</v>
      </c>
      <c r="BC31" s="16">
        <f t="shared" si="6"/>
        <v>150.83000000000001</v>
      </c>
      <c r="BD31" s="17">
        <f t="shared" si="7"/>
        <v>100</v>
      </c>
      <c r="BE31" s="16">
        <f t="shared" si="8"/>
        <v>141.13999999999999</v>
      </c>
      <c r="BF31" s="16">
        <f t="shared" si="9"/>
        <v>169.47</v>
      </c>
      <c r="BG31" s="17">
        <f t="shared" si="24"/>
        <v>100</v>
      </c>
      <c r="BH31" s="17">
        <f t="shared" si="25"/>
        <v>90</v>
      </c>
      <c r="BI31" s="17">
        <f t="shared" si="25"/>
        <v>110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126.56</v>
      </c>
      <c r="BO31" s="18">
        <f t="shared" si="15"/>
        <v>151.94999999999999</v>
      </c>
    </row>
    <row r="32" spans="1:67">
      <c r="A32" s="19">
        <v>42041</v>
      </c>
      <c r="B32" s="7" t="s">
        <v>58</v>
      </c>
      <c r="C32" s="1">
        <v>27</v>
      </c>
      <c r="D32" s="11" t="s">
        <v>27</v>
      </c>
      <c r="E32" s="21">
        <v>318</v>
      </c>
      <c r="F32" s="27">
        <v>498.4</v>
      </c>
      <c r="G32" s="22">
        <v>370</v>
      </c>
      <c r="H32" s="27">
        <v>396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>
        <v>349.9</v>
      </c>
      <c r="Q32" s="28">
        <v>509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396</v>
      </c>
      <c r="Y32" s="23">
        <v>390</v>
      </c>
      <c r="Z32" s="27">
        <v>408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412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351.99</v>
      </c>
      <c r="AZ32" s="16">
        <f t="shared" si="3"/>
        <v>464.97</v>
      </c>
      <c r="BA32" s="17">
        <f t="shared" si="4"/>
        <v>100</v>
      </c>
      <c r="BB32" s="16">
        <f t="shared" si="5"/>
        <v>346.3</v>
      </c>
      <c r="BC32" s="16">
        <f t="shared" si="6"/>
        <v>410</v>
      </c>
      <c r="BD32" s="17">
        <f t="shared" si="7"/>
        <v>100</v>
      </c>
      <c r="BE32" s="16">
        <f t="shared" si="8"/>
        <v>358</v>
      </c>
      <c r="BF32" s="16">
        <f t="shared" si="9"/>
        <v>417.67</v>
      </c>
      <c r="BG32" s="17">
        <f t="shared" si="24"/>
        <v>100</v>
      </c>
      <c r="BH32" s="17">
        <f t="shared" si="25"/>
        <v>412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367.07</v>
      </c>
      <c r="BO32" s="18">
        <f t="shared" si="15"/>
        <v>426.16</v>
      </c>
    </row>
    <row r="33" spans="1:67">
      <c r="A33" s="19">
        <v>42041</v>
      </c>
      <c r="B33" s="7" t="s">
        <v>58</v>
      </c>
      <c r="C33" s="1">
        <v>28</v>
      </c>
      <c r="D33" s="11" t="s">
        <v>28</v>
      </c>
      <c r="E33" s="21">
        <v>28.3</v>
      </c>
      <c r="F33" s="27">
        <v>33</v>
      </c>
      <c r="G33" s="22">
        <v>26.7</v>
      </c>
      <c r="H33" s="27">
        <v>29.9</v>
      </c>
      <c r="I33" s="22">
        <v>25.2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32.9</v>
      </c>
      <c r="Q33" s="28">
        <v>32.9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30</v>
      </c>
      <c r="X33" s="27">
        <v>30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45</v>
      </c>
      <c r="AG33" s="27">
        <v>45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26.73</v>
      </c>
      <c r="AZ33" s="16">
        <f t="shared" si="3"/>
        <v>30.93</v>
      </c>
      <c r="BA33" s="17">
        <f t="shared" si="4"/>
        <v>100</v>
      </c>
      <c r="BB33" s="16">
        <f t="shared" si="5"/>
        <v>31.45</v>
      </c>
      <c r="BC33" s="16">
        <f t="shared" si="6"/>
        <v>31.45</v>
      </c>
      <c r="BD33" s="17">
        <f t="shared" si="7"/>
        <v>66.666666666666657</v>
      </c>
      <c r="BE33" s="16">
        <f t="shared" si="8"/>
        <v>29</v>
      </c>
      <c r="BF33" s="16">
        <f t="shared" si="9"/>
        <v>29</v>
      </c>
      <c r="BG33" s="17">
        <f t="shared" si="24"/>
        <v>66.666666666666657</v>
      </c>
      <c r="BH33" s="17">
        <f t="shared" si="25"/>
        <v>45</v>
      </c>
      <c r="BI33" s="17">
        <f t="shared" si="25"/>
        <v>45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33.049999999999997</v>
      </c>
      <c r="BO33" s="18">
        <f t="shared" si="15"/>
        <v>34.1</v>
      </c>
    </row>
    <row r="34" spans="1:67">
      <c r="A34" s="19">
        <v>42041</v>
      </c>
      <c r="B34" s="7" t="s">
        <v>58</v>
      </c>
      <c r="C34" s="1">
        <v>29</v>
      </c>
      <c r="D34" s="11" t="s">
        <v>29</v>
      </c>
      <c r="E34" s="21">
        <v>41.9</v>
      </c>
      <c r="F34" s="27">
        <v>41.9</v>
      </c>
      <c r="G34" s="22">
        <v>41.8</v>
      </c>
      <c r="H34" s="27">
        <v>41.8</v>
      </c>
      <c r="I34" s="22">
        <v>32.9</v>
      </c>
      <c r="J34" s="27">
        <v>80.599999999999994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39.5</v>
      </c>
      <c r="Q34" s="28">
        <v>39.5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 t="s">
        <v>59</v>
      </c>
      <c r="X34" s="27" t="s">
        <v>59</v>
      </c>
      <c r="Y34" s="23">
        <v>32</v>
      </c>
      <c r="Z34" s="27">
        <v>32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45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38.869999999999997</v>
      </c>
      <c r="AZ34" s="16">
        <f t="shared" si="3"/>
        <v>54.77</v>
      </c>
      <c r="BA34" s="17">
        <f t="shared" si="4"/>
        <v>100</v>
      </c>
      <c r="BB34" s="16">
        <f t="shared" si="5"/>
        <v>37.25</v>
      </c>
      <c r="BC34" s="16">
        <f t="shared" si="6"/>
        <v>37.25</v>
      </c>
      <c r="BD34" s="17">
        <f t="shared" si="7"/>
        <v>66.666666666666657</v>
      </c>
      <c r="BE34" s="16">
        <f t="shared" si="8"/>
        <v>32</v>
      </c>
      <c r="BF34" s="16">
        <f t="shared" si="9"/>
        <v>32</v>
      </c>
      <c r="BG34" s="17">
        <f t="shared" si="24"/>
        <v>33.333333333333329</v>
      </c>
      <c r="BH34" s="17">
        <f t="shared" si="25"/>
        <v>45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38.28</v>
      </c>
      <c r="BO34" s="18">
        <f t="shared" si="15"/>
        <v>42.26</v>
      </c>
    </row>
    <row r="35" spans="1:67">
      <c r="A35" s="19">
        <v>42041</v>
      </c>
      <c r="B35" s="7" t="s">
        <v>58</v>
      </c>
      <c r="C35" s="1">
        <v>30</v>
      </c>
      <c r="D35" s="11" t="s">
        <v>30</v>
      </c>
      <c r="E35" s="21">
        <v>38.1</v>
      </c>
      <c r="F35" s="27">
        <v>38.1</v>
      </c>
      <c r="G35" s="22">
        <v>38.9</v>
      </c>
      <c r="H35" s="27">
        <v>44.9</v>
      </c>
      <c r="I35" s="22">
        <v>39.9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49</v>
      </c>
      <c r="O35" s="27">
        <v>49</v>
      </c>
      <c r="P35" s="21">
        <v>35</v>
      </c>
      <c r="Q35" s="28">
        <v>35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39</v>
      </c>
      <c r="X35" s="27">
        <v>39</v>
      </c>
      <c r="Y35" s="23">
        <v>39</v>
      </c>
      <c r="Z35" s="27">
        <v>39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54</v>
      </c>
      <c r="AG35" s="27">
        <v>54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38.97</v>
      </c>
      <c r="AZ35" s="16">
        <f t="shared" si="3"/>
        <v>40.97</v>
      </c>
      <c r="BA35" s="17">
        <f t="shared" si="4"/>
        <v>100</v>
      </c>
      <c r="BB35" s="16">
        <f t="shared" si="5"/>
        <v>42</v>
      </c>
      <c r="BC35" s="16">
        <f t="shared" si="6"/>
        <v>42</v>
      </c>
      <c r="BD35" s="17">
        <f t="shared" si="7"/>
        <v>66.666666666666657</v>
      </c>
      <c r="BE35" s="16">
        <f t="shared" si="8"/>
        <v>39</v>
      </c>
      <c r="BF35" s="16">
        <f t="shared" si="9"/>
        <v>39</v>
      </c>
      <c r="BG35" s="17">
        <f t="shared" si="24"/>
        <v>66.666666666666657</v>
      </c>
      <c r="BH35" s="17">
        <f t="shared" si="25"/>
        <v>54</v>
      </c>
      <c r="BI35" s="17">
        <f t="shared" si="25"/>
        <v>54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43.49</v>
      </c>
      <c r="BO35" s="18">
        <f t="shared" si="15"/>
        <v>43.99</v>
      </c>
    </row>
    <row r="36" spans="1:67">
      <c r="A36" s="19">
        <v>42041</v>
      </c>
      <c r="B36" s="7" t="s">
        <v>58</v>
      </c>
      <c r="C36" s="1">
        <v>31</v>
      </c>
      <c r="D36" s="11" t="s">
        <v>31</v>
      </c>
      <c r="E36" s="21">
        <v>35.200000000000003</v>
      </c>
      <c r="F36" s="27">
        <v>61.2</v>
      </c>
      <c r="G36" s="22">
        <v>34.9</v>
      </c>
      <c r="H36" s="27">
        <v>62.9</v>
      </c>
      <c r="I36" s="22">
        <v>20.7</v>
      </c>
      <c r="J36" s="27">
        <v>49.3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30</v>
      </c>
      <c r="Q36" s="28">
        <v>30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30</v>
      </c>
      <c r="X36" s="27">
        <v>30</v>
      </c>
      <c r="Y36" s="23">
        <v>32</v>
      </c>
      <c r="Z36" s="27">
        <v>32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30.27</v>
      </c>
      <c r="AZ36" s="16">
        <f t="shared" si="3"/>
        <v>57.8</v>
      </c>
      <c r="BA36" s="17">
        <f t="shared" si="4"/>
        <v>100</v>
      </c>
      <c r="BB36" s="16">
        <f t="shared" si="5"/>
        <v>32.5</v>
      </c>
      <c r="BC36" s="16">
        <f t="shared" si="6"/>
        <v>32.5</v>
      </c>
      <c r="BD36" s="17">
        <f t="shared" si="7"/>
        <v>66.666666666666657</v>
      </c>
      <c r="BE36" s="16">
        <f t="shared" si="8"/>
        <v>31</v>
      </c>
      <c r="BF36" s="16">
        <f t="shared" si="9"/>
        <v>31</v>
      </c>
      <c r="BG36" s="17">
        <f t="shared" si="24"/>
        <v>66.666666666666657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34.69</v>
      </c>
      <c r="BO36" s="18">
        <f t="shared" si="15"/>
        <v>41.58</v>
      </c>
    </row>
    <row r="37" spans="1:67">
      <c r="A37" s="19">
        <v>42041</v>
      </c>
      <c r="B37" s="7" t="s">
        <v>58</v>
      </c>
      <c r="C37" s="1">
        <v>32</v>
      </c>
      <c r="D37" s="11" t="s">
        <v>32</v>
      </c>
      <c r="E37" s="21">
        <v>180.4</v>
      </c>
      <c r="F37" s="27">
        <v>209.4</v>
      </c>
      <c r="G37" s="22">
        <v>189.9</v>
      </c>
      <c r="H37" s="27">
        <v>189.9</v>
      </c>
      <c r="I37" s="22">
        <v>189.9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180</v>
      </c>
      <c r="Q37" s="28">
        <v>180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190</v>
      </c>
      <c r="X37" s="27">
        <v>205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186.73</v>
      </c>
      <c r="AZ37" s="16">
        <f t="shared" si="3"/>
        <v>196.4</v>
      </c>
      <c r="BA37" s="17">
        <f t="shared" si="4"/>
        <v>100</v>
      </c>
      <c r="BB37" s="16">
        <f t="shared" si="5"/>
        <v>180</v>
      </c>
      <c r="BC37" s="16">
        <f t="shared" si="6"/>
        <v>180</v>
      </c>
      <c r="BD37" s="17">
        <f t="shared" si="7"/>
        <v>33.333333333333329</v>
      </c>
      <c r="BE37" s="16">
        <f t="shared" si="8"/>
        <v>190</v>
      </c>
      <c r="BF37" s="16">
        <f t="shared" si="9"/>
        <v>205</v>
      </c>
      <c r="BG37" s="17">
        <f t="shared" si="24"/>
        <v>33.333333333333329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185.58</v>
      </c>
      <c r="BO37" s="18">
        <f t="shared" si="15"/>
        <v>193.8</v>
      </c>
    </row>
    <row r="38" spans="1:67">
      <c r="A38" s="19">
        <v>42041</v>
      </c>
      <c r="B38" s="7" t="s">
        <v>58</v>
      </c>
      <c r="C38" s="1">
        <v>33</v>
      </c>
      <c r="D38" s="11" t="s">
        <v>33</v>
      </c>
      <c r="E38" s="21">
        <v>97.7</v>
      </c>
      <c r="F38" s="27">
        <v>142.5</v>
      </c>
      <c r="G38" s="22">
        <v>145</v>
      </c>
      <c r="H38" s="27">
        <v>180</v>
      </c>
      <c r="I38" s="22">
        <v>170</v>
      </c>
      <c r="J38" s="27">
        <v>310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220</v>
      </c>
      <c r="Q38" s="28">
        <v>220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207</v>
      </c>
      <c r="X38" s="27">
        <v>240</v>
      </c>
      <c r="Y38" s="23">
        <v>209</v>
      </c>
      <c r="Z38" s="27">
        <v>209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186</v>
      </c>
      <c r="AG38" s="27">
        <v>186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137.57</v>
      </c>
      <c r="AZ38" s="16">
        <f t="shared" si="3"/>
        <v>210.83</v>
      </c>
      <c r="BA38" s="17">
        <f t="shared" si="4"/>
        <v>100</v>
      </c>
      <c r="BB38" s="16">
        <f t="shared" si="5"/>
        <v>220</v>
      </c>
      <c r="BC38" s="16">
        <f t="shared" si="6"/>
        <v>220</v>
      </c>
      <c r="BD38" s="17">
        <f t="shared" si="7"/>
        <v>33.333333333333329</v>
      </c>
      <c r="BE38" s="16">
        <f t="shared" si="8"/>
        <v>208</v>
      </c>
      <c r="BF38" s="16">
        <f t="shared" si="9"/>
        <v>224.5</v>
      </c>
      <c r="BG38" s="17">
        <f t="shared" si="24"/>
        <v>66.666666666666657</v>
      </c>
      <c r="BH38" s="17">
        <f t="shared" si="25"/>
        <v>186</v>
      </c>
      <c r="BI38" s="17">
        <f t="shared" si="25"/>
        <v>186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187.89</v>
      </c>
      <c r="BO38" s="18">
        <f t="shared" si="15"/>
        <v>210.33</v>
      </c>
    </row>
    <row r="39" spans="1:67">
      <c r="A39" s="19">
        <v>42041</v>
      </c>
      <c r="B39" s="7" t="s">
        <v>58</v>
      </c>
      <c r="C39" s="1">
        <v>34</v>
      </c>
      <c r="D39" s="11" t="s">
        <v>34</v>
      </c>
      <c r="E39" s="21">
        <v>156.4</v>
      </c>
      <c r="F39" s="27">
        <v>156.4</v>
      </c>
      <c r="G39" s="22">
        <v>176</v>
      </c>
      <c r="H39" s="27">
        <v>219.6</v>
      </c>
      <c r="I39" s="22">
        <v>209</v>
      </c>
      <c r="J39" s="27">
        <v>261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199</v>
      </c>
      <c r="Z39" s="27">
        <v>199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180.47</v>
      </c>
      <c r="AZ39" s="16">
        <f t="shared" si="3"/>
        <v>212.33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199</v>
      </c>
      <c r="BF39" s="16">
        <f t="shared" si="9"/>
        <v>199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189.74</v>
      </c>
      <c r="BO39" s="18">
        <f t="shared" si="15"/>
        <v>205.67</v>
      </c>
    </row>
    <row r="40" spans="1:67">
      <c r="A40" s="19">
        <v>42041</v>
      </c>
      <c r="B40" s="7" t="s">
        <v>58</v>
      </c>
      <c r="C40" s="1">
        <v>35</v>
      </c>
      <c r="D40" s="11" t="s">
        <v>35</v>
      </c>
      <c r="E40" s="21">
        <v>76.7</v>
      </c>
      <c r="F40" s="27">
        <v>93.9</v>
      </c>
      <c r="G40" s="22">
        <v>82.6</v>
      </c>
      <c r="H40" s="27">
        <v>119</v>
      </c>
      <c r="I40" s="22">
        <v>79.900000000000006</v>
      </c>
      <c r="J40" s="27">
        <v>111.4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78.84</v>
      </c>
      <c r="Q40" s="28">
        <v>78.84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70</v>
      </c>
      <c r="X40" s="27">
        <v>84</v>
      </c>
      <c r="Y40" s="23">
        <v>65</v>
      </c>
      <c r="Z40" s="27">
        <v>89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97</v>
      </c>
      <c r="AG40" s="27">
        <v>97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79.73</v>
      </c>
      <c r="AZ40" s="16">
        <f t="shared" si="3"/>
        <v>108.1</v>
      </c>
      <c r="BA40" s="17">
        <f t="shared" si="4"/>
        <v>100</v>
      </c>
      <c r="BB40" s="16">
        <f t="shared" si="5"/>
        <v>78.84</v>
      </c>
      <c r="BC40" s="16">
        <f t="shared" si="6"/>
        <v>78.84</v>
      </c>
      <c r="BD40" s="17">
        <f t="shared" si="7"/>
        <v>33.333333333333329</v>
      </c>
      <c r="BE40" s="16">
        <f t="shared" si="8"/>
        <v>67.5</v>
      </c>
      <c r="BF40" s="16">
        <f t="shared" si="9"/>
        <v>86.5</v>
      </c>
      <c r="BG40" s="17">
        <f t="shared" si="24"/>
        <v>66.666666666666657</v>
      </c>
      <c r="BH40" s="17">
        <f t="shared" si="25"/>
        <v>97</v>
      </c>
      <c r="BI40" s="17">
        <f t="shared" si="25"/>
        <v>97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80.77</v>
      </c>
      <c r="BO40" s="18">
        <f t="shared" si="15"/>
        <v>92.61</v>
      </c>
    </row>
    <row r="41" spans="1:67">
      <c r="A41" s="19">
        <v>42041</v>
      </c>
      <c r="B41" s="7" t="s">
        <v>58</v>
      </c>
      <c r="C41" s="1">
        <v>36</v>
      </c>
      <c r="D41" s="11" t="s">
        <v>36</v>
      </c>
      <c r="E41" s="21">
        <v>69.900000000000006</v>
      </c>
      <c r="F41" s="27">
        <v>69.900000000000006</v>
      </c>
      <c r="G41" s="22">
        <v>77.3</v>
      </c>
      <c r="H41" s="27">
        <v>77.3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79</v>
      </c>
      <c r="Z41" s="27">
        <v>79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91</v>
      </c>
      <c r="AG41" s="27">
        <v>91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73.599999999999994</v>
      </c>
      <c r="AZ41" s="16">
        <f t="shared" si="3"/>
        <v>73.599999999999994</v>
      </c>
      <c r="BA41" s="17">
        <f t="shared" si="4"/>
        <v>66.666666666666657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79</v>
      </c>
      <c r="BF41" s="16">
        <f t="shared" si="9"/>
        <v>79</v>
      </c>
      <c r="BG41" s="17">
        <f t="shared" si="24"/>
        <v>33.333333333333329</v>
      </c>
      <c r="BH41" s="17">
        <f t="shared" si="25"/>
        <v>91</v>
      </c>
      <c r="BI41" s="17">
        <f t="shared" si="25"/>
        <v>91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81.2</v>
      </c>
      <c r="BO41" s="18">
        <f t="shared" si="15"/>
        <v>81.2</v>
      </c>
    </row>
    <row r="42" spans="1:67">
      <c r="A42" s="19">
        <v>42041</v>
      </c>
      <c r="B42" s="7" t="s">
        <v>58</v>
      </c>
      <c r="C42" s="1">
        <v>37</v>
      </c>
      <c r="D42" s="11" t="s">
        <v>37</v>
      </c>
      <c r="E42" s="21">
        <v>192.3</v>
      </c>
      <c r="F42" s="27">
        <v>192.3</v>
      </c>
      <c r="G42" s="22">
        <v>289.89999999999998</v>
      </c>
      <c r="H42" s="27">
        <v>289.89999999999998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179</v>
      </c>
      <c r="Z42" s="27">
        <v>229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220.47</v>
      </c>
      <c r="AZ42" s="16">
        <f t="shared" si="3"/>
        <v>220.47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179</v>
      </c>
      <c r="BF42" s="16">
        <f t="shared" si="9"/>
        <v>229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199.74</v>
      </c>
      <c r="BO42" s="18">
        <f t="shared" si="15"/>
        <v>224.74</v>
      </c>
    </row>
    <row r="43" spans="1:67">
      <c r="A43" s="19">
        <v>42041</v>
      </c>
      <c r="B43" s="7" t="s">
        <v>58</v>
      </c>
      <c r="C43" s="1">
        <v>38</v>
      </c>
      <c r="D43" s="11" t="s">
        <v>38</v>
      </c>
      <c r="E43" s="21">
        <v>62.3</v>
      </c>
      <c r="F43" s="27">
        <v>64.2</v>
      </c>
      <c r="G43" s="22">
        <v>64</v>
      </c>
      <c r="H43" s="27">
        <v>64</v>
      </c>
      <c r="I43" s="22">
        <v>62.5</v>
      </c>
      <c r="J43" s="27">
        <v>62.5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78</v>
      </c>
      <c r="Q43" s="28">
        <v>78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71</v>
      </c>
      <c r="X43" s="27">
        <v>71</v>
      </c>
      <c r="Y43" s="23">
        <v>69</v>
      </c>
      <c r="Z43" s="27">
        <v>69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78</v>
      </c>
      <c r="AG43" s="27">
        <v>78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62.93</v>
      </c>
      <c r="AZ43" s="16">
        <f t="shared" si="3"/>
        <v>63.57</v>
      </c>
      <c r="BA43" s="17">
        <f t="shared" si="4"/>
        <v>100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70</v>
      </c>
      <c r="BF43" s="16">
        <f t="shared" si="9"/>
        <v>70</v>
      </c>
      <c r="BG43" s="17">
        <f t="shared" si="24"/>
        <v>66.666666666666657</v>
      </c>
      <c r="BH43" s="17">
        <f t="shared" si="25"/>
        <v>78</v>
      </c>
      <c r="BI43" s="17">
        <f t="shared" si="25"/>
        <v>78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72.23</v>
      </c>
      <c r="BO43" s="18">
        <f t="shared" si="15"/>
        <v>72.39</v>
      </c>
    </row>
    <row r="44" spans="1:67">
      <c r="A44" s="19">
        <v>42041</v>
      </c>
      <c r="B44" s="7" t="s">
        <v>58</v>
      </c>
      <c r="C44" s="1">
        <v>39</v>
      </c>
      <c r="D44" s="11" t="s">
        <v>39</v>
      </c>
      <c r="E44" s="21">
        <v>71.099999999999994</v>
      </c>
      <c r="F44" s="27">
        <v>84.9</v>
      </c>
      <c r="G44" s="22">
        <v>64.900000000000006</v>
      </c>
      <c r="H44" s="27">
        <v>89.9</v>
      </c>
      <c r="I44" s="22">
        <v>74.900000000000006</v>
      </c>
      <c r="J44" s="27">
        <v>89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102</v>
      </c>
      <c r="Q44" s="28">
        <v>102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120</v>
      </c>
      <c r="X44" s="27">
        <v>120</v>
      </c>
      <c r="Y44" s="23">
        <v>92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93</v>
      </c>
      <c r="AG44" s="27">
        <v>93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70.3</v>
      </c>
      <c r="AZ44" s="16">
        <f t="shared" si="3"/>
        <v>87.93</v>
      </c>
      <c r="BA44" s="17">
        <f t="shared" si="4"/>
        <v>100</v>
      </c>
      <c r="BB44" s="16">
        <f t="shared" si="5"/>
        <v>102</v>
      </c>
      <c r="BC44" s="16">
        <f t="shared" si="6"/>
        <v>102</v>
      </c>
      <c r="BD44" s="17">
        <f t="shared" si="7"/>
        <v>33.333333333333329</v>
      </c>
      <c r="BE44" s="16">
        <f t="shared" si="8"/>
        <v>106</v>
      </c>
      <c r="BF44" s="16">
        <f t="shared" si="9"/>
        <v>117.5</v>
      </c>
      <c r="BG44" s="17">
        <f t="shared" si="24"/>
        <v>66.666666666666657</v>
      </c>
      <c r="BH44" s="17">
        <f t="shared" si="25"/>
        <v>93</v>
      </c>
      <c r="BI44" s="17">
        <f t="shared" si="25"/>
        <v>93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92.83</v>
      </c>
      <c r="BO44" s="18">
        <f t="shared" si="15"/>
        <v>100.11</v>
      </c>
    </row>
    <row r="45" spans="1:67">
      <c r="A45" s="19">
        <v>42041</v>
      </c>
      <c r="B45" s="7" t="s">
        <v>58</v>
      </c>
      <c r="C45" s="1">
        <v>40</v>
      </c>
      <c r="D45" s="11" t="s">
        <v>40</v>
      </c>
      <c r="E45" s="21">
        <v>57.6</v>
      </c>
      <c r="F45" s="27">
        <v>57.6</v>
      </c>
      <c r="G45" s="22">
        <v>65</v>
      </c>
      <c r="H45" s="27">
        <v>69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70</v>
      </c>
      <c r="Q45" s="28">
        <v>70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63</v>
      </c>
      <c r="X45" s="27">
        <v>64</v>
      </c>
      <c r="Y45" s="23">
        <v>65</v>
      </c>
      <c r="Z45" s="27">
        <v>65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67</v>
      </c>
      <c r="AG45" s="27">
        <v>67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59.41</v>
      </c>
      <c r="AZ45" s="16">
        <f t="shared" si="3"/>
        <v>60.74</v>
      </c>
      <c r="BA45" s="17">
        <f t="shared" si="4"/>
        <v>100</v>
      </c>
      <c r="BB45" s="16">
        <f t="shared" si="5"/>
        <v>67.5</v>
      </c>
      <c r="BC45" s="16">
        <f t="shared" si="6"/>
        <v>67.5</v>
      </c>
      <c r="BD45" s="17">
        <f t="shared" si="7"/>
        <v>66.666666666666657</v>
      </c>
      <c r="BE45" s="16">
        <f t="shared" si="8"/>
        <v>64</v>
      </c>
      <c r="BF45" s="16">
        <f t="shared" si="9"/>
        <v>64.5</v>
      </c>
      <c r="BG45" s="17">
        <f t="shared" si="24"/>
        <v>66.666666666666657</v>
      </c>
      <c r="BH45" s="17">
        <f t="shared" si="25"/>
        <v>67</v>
      </c>
      <c r="BI45" s="17">
        <f t="shared" si="25"/>
        <v>67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64.48</v>
      </c>
      <c r="BO45" s="18">
        <f t="shared" si="15"/>
        <v>64.94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BB3:BD3"/>
    <mergeCell ref="BE4:BF4"/>
    <mergeCell ref="BH4:BI4"/>
    <mergeCell ref="BG4:BG5"/>
    <mergeCell ref="BH3:BJ3"/>
    <mergeCell ref="BJ4:BJ5"/>
    <mergeCell ref="BE3:BG3"/>
    <mergeCell ref="A3:A5"/>
    <mergeCell ref="D3:D5"/>
    <mergeCell ref="C3:C5"/>
    <mergeCell ref="B3:B5"/>
    <mergeCell ref="AU4:AW4"/>
    <mergeCell ref="BD4:BD5"/>
    <mergeCell ref="AY3:BA3"/>
    <mergeCell ref="BA4:BA5"/>
    <mergeCell ref="AY4:AZ4"/>
    <mergeCell ref="BB4:BC4"/>
    <mergeCell ref="E4:F4"/>
    <mergeCell ref="AS4:AT4"/>
    <mergeCell ref="W4:X4"/>
    <mergeCell ref="AN4:AO4"/>
    <mergeCell ref="AC4:AE4"/>
    <mergeCell ref="N4:O4"/>
    <mergeCell ref="P4:Q4"/>
    <mergeCell ref="AA4:AB4"/>
    <mergeCell ref="Y4:Z4"/>
    <mergeCell ref="R4:S4"/>
    <mergeCell ref="T4:V4"/>
    <mergeCell ref="K4:M4"/>
    <mergeCell ref="G4:H4"/>
    <mergeCell ref="I4:J4"/>
    <mergeCell ref="AP4:AR4"/>
    <mergeCell ref="AF4:AG4"/>
    <mergeCell ref="AL4:AM4"/>
    <mergeCell ref="AJ4:AK4"/>
    <mergeCell ref="AH4:AI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2015-02-06T10:29:35Z</dcterms:modified>
</cp:coreProperties>
</file>