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<sst xmlns="http://schemas.openxmlformats.org/spreadsheetml/2006/main" count="456" uniqueCount="84">
  <si>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</si>
  <si>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</si>
  <si>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</si>
  <si>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</si>
  <si>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</si>
  <si>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</si>
  <si>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</si>
  <si>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</si>
  <si>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</si>
  <si>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</si>
  <si>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</si>
  <si>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</si>
  <si>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</si>
  <si>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</si>
  <si>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</si>
  <si>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</si>
  <si>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</si>
  <si>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</si>
  <si>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</si>
  <si>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</si>
  <si>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</si>
  <si>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</si>
  <si>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</si>
  <si>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</si>
  <si>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</si>
  <si>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</si>
  <si>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</si>
  <si>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</si>
  <si>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</si>
  <si>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</si>
  <si>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</si>
  <si>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</si>
  <si>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</si>
  <si>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</si>
  <si>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</si>
  <si>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</si>
  <si>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</si>
  <si>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</si>
  <si>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</si>
  <si>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</si>
  <si>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</si>
  <si>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</si>
  <si>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</si>
  <si>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</si>
  <si>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</si>
  <si>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</si>
  <si>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</si>
  <si>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</si>
  <si>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</si>
  <si>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</si>
  <si>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</si>
  <si>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</si>
  <si>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</si>
  <si>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</si>
  <si>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</si>
  <si>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</si>
  <si>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</si>
  <si>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</si>
  <si>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</si>
  <si>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</si>
  <si>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</si>
  <si>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</si>
  <si>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</si>
  <si>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</si>
  <si>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</si>
  <si>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</si>
  <si>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</si>
  <si>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</si>
  <si>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</si>
  <si>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</si>
  <si>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</si>
  <si>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</si>
  <si>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</si>
  <si>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</si>
  <si>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</si>
  <si>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</si>
  <si>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</si>
  <si>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</si>
  <si>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</si>
  <si>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</si>
  <si>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</si>
  <si>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</si>
  <si>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</si>
  <si>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 xml:space="preserve">Результаты мониторинга цен на фиксированный набор товаров в Валдайском муниципальном районе по состоянию на 23.01.2015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</si>
</sst>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C2" sqref="C2:AW2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7" width="7.8554687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9" t="s">
        <v>4</v>
      </c>
      <c r="AV1" s="39"/>
      <c r="AW1" s="39"/>
    </row>
    <row r="2" spans="1:67" ht="30" customHeight="1">
      <c r="C2" s="40" t="s">
        <v>83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67" ht="29.25" customHeight="1">
      <c r="A3" s="30" t="s">
        <v>41</v>
      </c>
      <c r="B3" s="33" t="s">
        <v>48</v>
      </c>
      <c r="C3" s="33" t="s">
        <v>47</v>
      </c>
      <c r="D3" s="33" t="s">
        <v>0</v>
      </c>
      <c r="E3" s="36" t="s">
        <v>1</v>
      </c>
      <c r="F3" s="37"/>
      <c r="G3" s="37"/>
      <c r="H3" s="37"/>
      <c r="I3" s="37"/>
      <c r="J3" s="37"/>
      <c r="K3" s="37"/>
      <c r="L3" s="37"/>
      <c r="M3" s="38"/>
      <c r="N3" s="36" t="s">
        <v>57</v>
      </c>
      <c r="O3" s="37"/>
      <c r="P3" s="37"/>
      <c r="Q3" s="37"/>
      <c r="R3" s="37"/>
      <c r="S3" s="37"/>
      <c r="T3" s="37"/>
      <c r="U3" s="37"/>
      <c r="V3" s="38"/>
      <c r="W3" s="36" t="s">
        <v>2</v>
      </c>
      <c r="X3" s="37"/>
      <c r="Y3" s="37"/>
      <c r="Z3" s="37"/>
      <c r="AA3" s="37"/>
      <c r="AB3" s="37"/>
      <c r="AC3" s="37"/>
      <c r="AD3" s="37"/>
      <c r="AE3" s="38"/>
      <c r="AF3" s="36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  <c r="AS3" s="36" t="s">
        <v>42</v>
      </c>
      <c r="AT3" s="37"/>
      <c r="AU3" s="37"/>
      <c r="AV3" s="37"/>
      <c r="AW3" s="38"/>
      <c r="AY3" s="43" t="s">
        <v>60</v>
      </c>
      <c r="AZ3" s="45"/>
      <c r="BA3" s="44"/>
      <c r="BB3" s="43" t="s">
        <v>61</v>
      </c>
      <c r="BC3" s="45"/>
      <c r="BD3" s="44"/>
      <c r="BE3" s="43" t="s">
        <v>62</v>
      </c>
      <c r="BF3" s="45"/>
      <c r="BG3" s="44"/>
      <c r="BH3" s="43" t="s">
        <v>63</v>
      </c>
      <c r="BI3" s="45"/>
      <c r="BJ3" s="44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1"/>
      <c r="B4" s="34"/>
      <c r="C4" s="34"/>
      <c r="D4" s="34"/>
      <c r="E4" s="28" t="s">
        <v>73</v>
      </c>
      <c r="F4" s="29"/>
      <c r="G4" s="28" t="s">
        <v>82</v>
      </c>
      <c r="H4" s="29"/>
      <c r="I4" s="28" t="s">
        <v>81</v>
      </c>
      <c r="J4" s="29"/>
      <c r="K4" s="36" t="s">
        <v>56</v>
      </c>
      <c r="L4" s="37"/>
      <c r="M4" s="38"/>
      <c r="N4" s="28" t="s">
        <v>76</v>
      </c>
      <c r="O4" s="29"/>
      <c r="P4" s="28" t="s">
        <v>70</v>
      </c>
      <c r="Q4" s="29"/>
      <c r="R4" s="28" t="s">
        <v>79</v>
      </c>
      <c r="S4" s="29"/>
      <c r="T4" s="36" t="s">
        <v>56</v>
      </c>
      <c r="U4" s="37"/>
      <c r="V4" s="38"/>
      <c r="W4" s="28" t="s">
        <v>71</v>
      </c>
      <c r="X4" s="29"/>
      <c r="Y4" s="28" t="s">
        <v>77</v>
      </c>
      <c r="Z4" s="29"/>
      <c r="AA4" s="28" t="s">
        <v>72</v>
      </c>
      <c r="AB4" s="29"/>
      <c r="AC4" s="36" t="s">
        <v>56</v>
      </c>
      <c r="AD4" s="37"/>
      <c r="AE4" s="38"/>
      <c r="AF4" s="28" t="s">
        <v>78</v>
      </c>
      <c r="AG4" s="29"/>
      <c r="AH4" s="36"/>
      <c r="AI4" s="38"/>
      <c r="AJ4" s="36"/>
      <c r="AK4" s="38"/>
      <c r="AL4" s="36"/>
      <c r="AM4" s="38"/>
      <c r="AN4" s="36"/>
      <c r="AO4" s="38"/>
      <c r="AP4" s="36" t="s">
        <v>56</v>
      </c>
      <c r="AQ4" s="37"/>
      <c r="AR4" s="38"/>
      <c r="AS4" s="28" t="s">
        <v>80</v>
      </c>
      <c r="AT4" s="29"/>
      <c r="AU4" s="36" t="s">
        <v>56</v>
      </c>
      <c r="AV4" s="37"/>
      <c r="AW4" s="38"/>
      <c r="AY4" s="43" t="s">
        <v>66</v>
      </c>
      <c r="AZ4" s="44"/>
      <c r="BA4" s="41" t="s">
        <v>67</v>
      </c>
      <c r="BB4" s="43" t="s">
        <v>66</v>
      </c>
      <c r="BC4" s="44"/>
      <c r="BD4" s="41" t="s">
        <v>67</v>
      </c>
      <c r="BE4" s="43" t="s">
        <v>66</v>
      </c>
      <c r="BF4" s="44"/>
      <c r="BG4" s="41" t="s">
        <v>67</v>
      </c>
      <c r="BH4" s="43" t="s">
        <v>66</v>
      </c>
      <c r="BI4" s="44"/>
      <c r="BJ4" s="41" t="s">
        <v>67</v>
      </c>
      <c r="BK4" s="43" t="s">
        <v>66</v>
      </c>
      <c r="BL4" s="44"/>
      <c r="BM4" s="41" t="s">
        <v>67</v>
      </c>
      <c r="BN4" s="43" t="s">
        <v>66</v>
      </c>
      <c r="BO4" s="44"/>
    </row>
    <row r="5" spans="1:67" ht="38.25">
      <c r="A5" s="32"/>
      <c r="B5" s="35"/>
      <c r="C5" s="35"/>
      <c r="D5" s="34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2"/>
      <c r="BB5" s="15" t="s">
        <v>68</v>
      </c>
      <c r="BC5" s="15" t="s">
        <v>69</v>
      </c>
      <c r="BD5" s="42"/>
      <c r="BE5" s="15" t="s">
        <v>68</v>
      </c>
      <c r="BF5" s="15" t="s">
        <v>69</v>
      </c>
      <c r="BG5" s="42"/>
      <c r="BH5" s="15" t="s">
        <v>68</v>
      </c>
      <c r="BI5" s="15" t="s">
        <v>69</v>
      </c>
      <c r="BJ5" s="42"/>
      <c r="BK5" s="15" t="s">
        <v>68</v>
      </c>
      <c r="BL5" s="15" t="s">
        <v>69</v>
      </c>
      <c r="BM5" s="42"/>
      <c r="BN5" s="15" t="s">
        <v>68</v>
      </c>
      <c r="BO5" s="15" t="s">
        <v>69</v>
      </c>
    </row>
    <row r="6" spans="1:67">
      <c r="A6" s="19">
        <v>42027</v>
      </c>
      <c r="B6" s="7" t="s">
        <v>58</v>
      </c>
      <c r="C6" s="1">
        <v>1</v>
      </c>
      <c r="D6" s="11" t="s">
        <v>5</v>
      </c>
      <c r="E6" s="21">
        <v>24.95</v>
      </c>
      <c r="F6" s="27">
        <v>28.95</v>
      </c>
      <c r="G6" s="22">
        <v>30</v>
      </c>
      <c r="H6" s="27">
        <v>36.9</v>
      </c>
      <c r="I6" s="22">
        <v>29.05</v>
      </c>
      <c r="J6" s="27">
        <v>58.95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26</v>
      </c>
      <c r="Q6" s="27">
        <v>44.5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26.5</v>
      </c>
      <c r="X6" s="27">
        <v>44</v>
      </c>
      <c r="Y6" s="23">
        <v>22</v>
      </c>
      <c r="Z6" s="27">
        <v>34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28</v>
      </c>
      <c r="AZ6" s="16">
        <f t="shared" ref="AZ6:AZ45" si="3">IF(SUM(F6,H6,J6)=0,"",ROUND(AVERAGE(F6,H6,J6),2))</f>
        <v>41.6</v>
      </c>
      <c r="BA6" s="17">
        <f t="shared" ref="BA6:BA45" si="4">M6</f>
        <v>100</v>
      </c>
      <c r="BB6" s="16">
        <f t="shared" ref="BB6:BB45" si="5">IF(SUM(N6,P6,R6)=0,"",ROUND(AVERAGE(N6,P6,R6),2))</f>
        <v>27.3</v>
      </c>
      <c r="BC6" s="16">
        <f t="shared" ref="BC6:BC45" si="6">IF(SUM(O6,Q6,S6)=0,"",ROUND(AVERAGE(O6,Q6,S6),2))</f>
        <v>37.130000000000003</v>
      </c>
      <c r="BD6" s="17">
        <f t="shared" ref="BD6:BD45" si="7">V6</f>
        <v>100</v>
      </c>
      <c r="BE6" s="16">
        <f t="shared" ref="BE6:BE45" si="8">IF(SUM(W6,Y6,AA6)=0,"",ROUND(AVERAGE(W6,Y6,AA6),2))</f>
        <v>26.83</v>
      </c>
      <c r="BF6" s="16">
        <f t="shared" ref="BF6:BF45" si="9">IF(SUM(X6,Z6,AB6)=0,"",ROUND(AVERAGE(X6,Z6,AB6),2))</f>
        <v>37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27.66</v>
      </c>
      <c r="BO6" s="18">
        <f t="shared" ref="BO6:BO45" si="15">ROUND(AVERAGE(AZ6,BC6,BF6,BI6,BL6),2)</f>
        <v>36.43</v>
      </c>
    </row>
    <row r="7" spans="1:67">
      <c r="A7" s="19">
        <v>42027</v>
      </c>
      <c r="B7" s="7" t="s">
        <v>58</v>
      </c>
      <c r="C7" s="1">
        <v>2</v>
      </c>
      <c r="D7" s="11" t="s">
        <v>6</v>
      </c>
      <c r="E7" s="21">
        <v>41.62</v>
      </c>
      <c r="F7" s="27">
        <v>99</v>
      </c>
      <c r="G7" s="22">
        <v>28.78</v>
      </c>
      <c r="H7" s="27">
        <v>45.75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44.6</v>
      </c>
      <c r="Q7" s="27">
        <v>60.5</v>
      </c>
      <c r="R7" s="23">
        <v>45</v>
      </c>
      <c r="S7" s="27">
        <v>59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59</v>
      </c>
      <c r="Y7" s="23">
        <v>53.33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46</v>
      </c>
      <c r="AG7" s="27">
        <v>65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42.35</v>
      </c>
      <c r="AZ7" s="16">
        <f t="shared" si="3"/>
        <v>75.12</v>
      </c>
      <c r="BA7" s="17">
        <f t="shared" si="4"/>
        <v>100</v>
      </c>
      <c r="BB7" s="16">
        <f t="shared" si="5"/>
        <v>40.24</v>
      </c>
      <c r="BC7" s="16">
        <f t="shared" si="6"/>
        <v>57.61</v>
      </c>
      <c r="BD7" s="17">
        <f t="shared" si="7"/>
        <v>100</v>
      </c>
      <c r="BE7" s="16">
        <f t="shared" si="8"/>
        <v>53.78</v>
      </c>
      <c r="BF7" s="16">
        <f t="shared" si="9"/>
        <v>58.81</v>
      </c>
      <c r="BG7" s="17">
        <f t="shared" ref="BG7:BG45" si="24">AE7</f>
        <v>100</v>
      </c>
      <c r="BH7" s="17">
        <f t="shared" ref="BH7:BI45" si="25">IF(SUM(AF7,AH7,AJ7,AL7,AN7)=0,"",AVERAGE(AF7,AH7,AJ7,AL7,AN7))</f>
        <v>46</v>
      </c>
      <c r="BI7" s="17">
        <f t="shared" si="25"/>
        <v>65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45.59</v>
      </c>
      <c r="BO7" s="18">
        <f t="shared" si="15"/>
        <v>64.14</v>
      </c>
    </row>
    <row r="8" spans="1:67">
      <c r="A8" s="19">
        <v>42027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64.44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>
        <v>84</v>
      </c>
      <c r="S8" s="27">
        <v>84</v>
      </c>
      <c r="T8" s="10">
        <v>3</v>
      </c>
      <c r="U8" s="13">
        <f t="shared" si="0"/>
        <v>3</v>
      </c>
      <c r="V8" s="9">
        <f t="shared" si="18"/>
        <v>100</v>
      </c>
      <c r="W8" s="23">
        <v>60</v>
      </c>
      <c r="X8" s="27">
        <v>66.66</v>
      </c>
      <c r="Y8" s="23">
        <v>71.11</v>
      </c>
      <c r="Z8" s="27">
        <v>71.11</v>
      </c>
      <c r="AA8" s="23" t="s">
        <v>59</v>
      </c>
      <c r="AB8" s="27" t="s">
        <v>75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65.14</v>
      </c>
      <c r="AZ8" s="16">
        <f t="shared" si="3"/>
        <v>65.14</v>
      </c>
      <c r="BA8" s="17">
        <f t="shared" si="4"/>
        <v>100</v>
      </c>
      <c r="BB8" s="16">
        <f t="shared" si="5"/>
        <v>72.89</v>
      </c>
      <c r="BC8" s="16">
        <f t="shared" si="6"/>
        <v>72.89</v>
      </c>
      <c r="BD8" s="17">
        <f t="shared" si="7"/>
        <v>100</v>
      </c>
      <c r="BE8" s="16">
        <f t="shared" si="8"/>
        <v>65.56</v>
      </c>
      <c r="BF8" s="16">
        <f t="shared" si="9"/>
        <v>68.89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67.150000000000006</v>
      </c>
      <c r="BO8" s="18">
        <f t="shared" si="15"/>
        <v>67.98</v>
      </c>
    </row>
    <row r="9" spans="1:67">
      <c r="A9" s="19">
        <v>42027</v>
      </c>
      <c r="B9" s="7" t="s">
        <v>58</v>
      </c>
      <c r="C9" s="1">
        <v>4</v>
      </c>
      <c r="D9" s="11" t="s">
        <v>8</v>
      </c>
      <c r="E9" s="21">
        <v>34.75</v>
      </c>
      <c r="F9" s="27">
        <v>139.80000000000001</v>
      </c>
      <c r="G9" s="22">
        <v>24.75</v>
      </c>
      <c r="H9" s="27">
        <v>42.22</v>
      </c>
      <c r="I9" s="22">
        <v>32.74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47.6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36</v>
      </c>
      <c r="X9" s="27">
        <v>45.55</v>
      </c>
      <c r="Y9" s="23">
        <v>34</v>
      </c>
      <c r="Z9" s="27">
        <v>34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30.75</v>
      </c>
      <c r="AZ9" s="16">
        <f t="shared" si="3"/>
        <v>87.14</v>
      </c>
      <c r="BA9" s="17">
        <f t="shared" si="4"/>
        <v>100</v>
      </c>
      <c r="BB9" s="16">
        <f t="shared" si="5"/>
        <v>37.1</v>
      </c>
      <c r="BC9" s="16">
        <f t="shared" si="6"/>
        <v>94.32</v>
      </c>
      <c r="BD9" s="17">
        <f t="shared" si="7"/>
        <v>100</v>
      </c>
      <c r="BE9" s="16">
        <f t="shared" si="8"/>
        <v>34.33</v>
      </c>
      <c r="BF9" s="16">
        <f t="shared" si="9"/>
        <v>38.520000000000003</v>
      </c>
      <c r="BG9" s="17">
        <f t="shared" si="24"/>
        <v>100</v>
      </c>
      <c r="BH9" s="17">
        <f t="shared" si="25"/>
        <v>28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32.549999999999997</v>
      </c>
      <c r="BO9" s="18">
        <f t="shared" si="15"/>
        <v>66</v>
      </c>
    </row>
    <row r="10" spans="1:67">
      <c r="A10" s="19">
        <v>42027</v>
      </c>
      <c r="B10" s="7" t="s">
        <v>58</v>
      </c>
      <c r="C10" s="1">
        <v>5</v>
      </c>
      <c r="D10" s="11" t="s">
        <v>9</v>
      </c>
      <c r="E10" s="21">
        <v>55.5</v>
      </c>
      <c r="F10" s="27">
        <v>89.9</v>
      </c>
      <c r="G10" s="22">
        <v>55.44</v>
      </c>
      <c r="H10" s="27">
        <v>87</v>
      </c>
      <c r="I10" s="22">
        <v>61.87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58</v>
      </c>
      <c r="O10" s="27">
        <v>70</v>
      </c>
      <c r="P10" s="23">
        <v>58.33</v>
      </c>
      <c r="Q10" s="27">
        <v>79</v>
      </c>
      <c r="R10" s="23">
        <v>58</v>
      </c>
      <c r="S10" s="27">
        <v>77</v>
      </c>
      <c r="T10" s="10">
        <v>3</v>
      </c>
      <c r="U10" s="13">
        <f t="shared" si="0"/>
        <v>3</v>
      </c>
      <c r="V10" s="9">
        <f t="shared" si="18"/>
        <v>100</v>
      </c>
      <c r="W10" s="23">
        <v>46</v>
      </c>
      <c r="X10" s="27">
        <v>78</v>
      </c>
      <c r="Y10" s="23">
        <v>44</v>
      </c>
      <c r="Z10" s="27">
        <v>81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62</v>
      </c>
      <c r="AG10" s="27">
        <v>83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57.6</v>
      </c>
      <c r="AZ10" s="16">
        <f t="shared" si="3"/>
        <v>86.4</v>
      </c>
      <c r="BA10" s="17">
        <f t="shared" si="4"/>
        <v>100</v>
      </c>
      <c r="BB10" s="16">
        <f t="shared" si="5"/>
        <v>58.11</v>
      </c>
      <c r="BC10" s="16">
        <f t="shared" si="6"/>
        <v>75.33</v>
      </c>
      <c r="BD10" s="17">
        <f t="shared" si="7"/>
        <v>100</v>
      </c>
      <c r="BE10" s="16">
        <f t="shared" si="8"/>
        <v>48</v>
      </c>
      <c r="BF10" s="16">
        <f t="shared" si="9"/>
        <v>76.33</v>
      </c>
      <c r="BG10" s="17">
        <f t="shared" si="24"/>
        <v>100</v>
      </c>
      <c r="BH10" s="17">
        <f t="shared" si="25"/>
        <v>62</v>
      </c>
      <c r="BI10" s="17">
        <f t="shared" si="25"/>
        <v>83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56.43</v>
      </c>
      <c r="BO10" s="18">
        <f t="shared" si="15"/>
        <v>80.27</v>
      </c>
    </row>
    <row r="11" spans="1:67">
      <c r="A11" s="19">
        <v>42027</v>
      </c>
      <c r="B11" s="7" t="s">
        <v>58</v>
      </c>
      <c r="C11" s="1">
        <v>6</v>
      </c>
      <c r="D11" s="11" t="s">
        <v>10</v>
      </c>
      <c r="E11" s="21">
        <v>52.6</v>
      </c>
      <c r="F11" s="27">
        <v>59</v>
      </c>
      <c r="G11" s="22">
        <v>53</v>
      </c>
      <c r="H11" s="27">
        <v>53.8</v>
      </c>
      <c r="I11" s="22">
        <v>46.93</v>
      </c>
      <c r="J11" s="27">
        <v>46.93</v>
      </c>
      <c r="K11" s="10">
        <v>3</v>
      </c>
      <c r="L11" s="13">
        <f t="shared" si="16"/>
        <v>3</v>
      </c>
      <c r="M11" s="9">
        <f t="shared" si="17"/>
        <v>100</v>
      </c>
      <c r="N11" s="23">
        <v>50</v>
      </c>
      <c r="O11" s="27">
        <v>50</v>
      </c>
      <c r="P11" s="23" t="s">
        <v>59</v>
      </c>
      <c r="Q11" s="27" t="s">
        <v>59</v>
      </c>
      <c r="R11" s="23" t="s">
        <v>59</v>
      </c>
      <c r="S11" s="27" t="s">
        <v>59</v>
      </c>
      <c r="T11" s="10">
        <v>3</v>
      </c>
      <c r="U11" s="13">
        <f t="shared" si="0"/>
        <v>1</v>
      </c>
      <c r="V11" s="9">
        <f t="shared" si="18"/>
        <v>33.333333333333329</v>
      </c>
      <c r="W11" s="23" t="s">
        <v>59</v>
      </c>
      <c r="X11" s="27" t="s">
        <v>59</v>
      </c>
      <c r="Y11" s="23">
        <v>42</v>
      </c>
      <c r="Z11" s="27">
        <v>42</v>
      </c>
      <c r="AA11" s="23">
        <v>39</v>
      </c>
      <c r="AB11" s="27">
        <v>39</v>
      </c>
      <c r="AC11" s="10">
        <v>3</v>
      </c>
      <c r="AD11" s="13">
        <f t="shared" si="1"/>
        <v>2</v>
      </c>
      <c r="AE11" s="9">
        <f t="shared" si="19"/>
        <v>66.666666666666657</v>
      </c>
      <c r="AF11" s="23">
        <v>55</v>
      </c>
      <c r="AG11" s="27">
        <v>55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50.84</v>
      </c>
      <c r="AZ11" s="16">
        <f t="shared" si="3"/>
        <v>53.24</v>
      </c>
      <c r="BA11" s="17">
        <f t="shared" si="4"/>
        <v>100</v>
      </c>
      <c r="BB11" s="16">
        <f t="shared" si="5"/>
        <v>50</v>
      </c>
      <c r="BC11" s="16">
        <f t="shared" si="6"/>
        <v>50</v>
      </c>
      <c r="BD11" s="17">
        <f t="shared" si="7"/>
        <v>33.333333333333329</v>
      </c>
      <c r="BE11" s="16">
        <f t="shared" si="8"/>
        <v>40.5</v>
      </c>
      <c r="BF11" s="16">
        <f t="shared" si="9"/>
        <v>40.5</v>
      </c>
      <c r="BG11" s="17">
        <f t="shared" si="24"/>
        <v>66.666666666666657</v>
      </c>
      <c r="BH11" s="17">
        <f t="shared" si="25"/>
        <v>55</v>
      </c>
      <c r="BI11" s="17">
        <f t="shared" si="25"/>
        <v>55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49.09</v>
      </c>
      <c r="BO11" s="18">
        <f t="shared" si="15"/>
        <v>49.69</v>
      </c>
    </row>
    <row r="12" spans="1:67">
      <c r="A12" s="19">
        <v>42027</v>
      </c>
      <c r="B12" s="7" t="s">
        <v>58</v>
      </c>
      <c r="C12" s="1">
        <v>7</v>
      </c>
      <c r="D12" s="11" t="s">
        <v>45</v>
      </c>
      <c r="E12" s="21">
        <v>6.9</v>
      </c>
      <c r="F12" s="27">
        <v>6.9</v>
      </c>
      <c r="G12" s="22">
        <v>7.5</v>
      </c>
      <c r="H12" s="27">
        <v>7.5</v>
      </c>
      <c r="I12" s="22">
        <v>9.0299999999999994</v>
      </c>
      <c r="J12" s="27">
        <v>9.0299999999999994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 t="s">
        <v>59</v>
      </c>
      <c r="X12" s="27" t="s">
        <v>59</v>
      </c>
      <c r="Y12" s="23">
        <v>13</v>
      </c>
      <c r="Z12" s="27">
        <v>13</v>
      </c>
      <c r="AA12" s="23">
        <v>13</v>
      </c>
      <c r="AB12" s="27">
        <v>13</v>
      </c>
      <c r="AC12" s="10">
        <v>3</v>
      </c>
      <c r="AD12" s="13">
        <f t="shared" si="1"/>
        <v>2</v>
      </c>
      <c r="AE12" s="9">
        <f t="shared" si="19"/>
        <v>66.666666666666657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7.81</v>
      </c>
      <c r="AZ12" s="16">
        <f t="shared" si="3"/>
        <v>7.81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66.666666666666657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11.91</v>
      </c>
      <c r="BO12" s="18">
        <f t="shared" si="15"/>
        <v>11.91</v>
      </c>
    </row>
    <row r="13" spans="1:67">
      <c r="A13" s="19">
        <v>42027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675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300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345</v>
      </c>
      <c r="BC13" s="16">
        <f t="shared" si="6"/>
        <v>557.5</v>
      </c>
      <c r="BD13" s="17">
        <f t="shared" si="7"/>
        <v>66.666666666666657</v>
      </c>
      <c r="BE13" s="16">
        <f t="shared" si="8"/>
        <v>270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304.31</v>
      </c>
      <c r="BO13" s="18">
        <f t="shared" si="15"/>
        <v>612.88</v>
      </c>
    </row>
    <row r="14" spans="1:67">
      <c r="A14" s="19">
        <v>42027</v>
      </c>
      <c r="B14" s="7" t="s">
        <v>58</v>
      </c>
      <c r="C14" s="1">
        <v>9</v>
      </c>
      <c r="D14" s="11" t="s">
        <v>12</v>
      </c>
      <c r="E14" s="21">
        <v>28.9</v>
      </c>
      <c r="F14" s="27">
        <v>63.3</v>
      </c>
      <c r="G14" s="22">
        <v>40</v>
      </c>
      <c r="H14" s="27">
        <v>40</v>
      </c>
      <c r="I14" s="22">
        <v>36.799999999999997</v>
      </c>
      <c r="J14" s="27">
        <v>45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 t="s">
        <v>59</v>
      </c>
      <c r="X14" s="27" t="s">
        <v>59</v>
      </c>
      <c r="Y14" s="23">
        <v>50</v>
      </c>
      <c r="Z14" s="27">
        <v>50</v>
      </c>
      <c r="AA14" s="23" t="s">
        <v>59</v>
      </c>
      <c r="AB14" s="27" t="s">
        <v>59</v>
      </c>
      <c r="AC14" s="10">
        <v>3</v>
      </c>
      <c r="AD14" s="13">
        <f t="shared" si="1"/>
        <v>1</v>
      </c>
      <c r="AE14" s="9">
        <f t="shared" si="19"/>
        <v>33.333333333333329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35.229999999999997</v>
      </c>
      <c r="AZ14" s="16">
        <f t="shared" si="3"/>
        <v>49.43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50</v>
      </c>
      <c r="BF14" s="16">
        <f t="shared" si="9"/>
        <v>50</v>
      </c>
      <c r="BG14" s="17">
        <f t="shared" si="24"/>
        <v>33.333333333333329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53.11</v>
      </c>
      <c r="BO14" s="18">
        <f t="shared" si="15"/>
        <v>57.84</v>
      </c>
    </row>
    <row r="15" spans="1:67">
      <c r="A15" s="19">
        <v>42027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74</v>
      </c>
      <c r="H15" s="27">
        <v>235.8</v>
      </c>
      <c r="I15" s="22">
        <v>159.9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252.9</v>
      </c>
      <c r="Q15" s="27">
        <v>378.2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154</v>
      </c>
      <c r="X15" s="27">
        <v>304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129.6</v>
      </c>
      <c r="AZ15" s="16">
        <f t="shared" si="3"/>
        <v>288.83</v>
      </c>
      <c r="BA15" s="17">
        <f t="shared" si="4"/>
        <v>100</v>
      </c>
      <c r="BB15" s="16">
        <f t="shared" si="5"/>
        <v>210.3</v>
      </c>
      <c r="BC15" s="16">
        <f t="shared" si="6"/>
        <v>328.07</v>
      </c>
      <c r="BD15" s="17">
        <f t="shared" si="7"/>
        <v>100</v>
      </c>
      <c r="BE15" s="16">
        <f t="shared" si="8"/>
        <v>185.33</v>
      </c>
      <c r="BF15" s="16">
        <f t="shared" si="9"/>
        <v>318.67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173.31</v>
      </c>
      <c r="BO15" s="18">
        <f t="shared" si="15"/>
        <v>293.39</v>
      </c>
    </row>
    <row r="16" spans="1:67">
      <c r="A16" s="19">
        <v>42027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224</v>
      </c>
      <c r="H16" s="27">
        <v>410</v>
      </c>
      <c r="I16" s="22">
        <v>229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304.89999999999998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203</v>
      </c>
      <c r="X16" s="27">
        <v>438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319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205.08</v>
      </c>
      <c r="AZ16" s="16">
        <f t="shared" si="3"/>
        <v>362.57</v>
      </c>
      <c r="BA16" s="17">
        <f t="shared" si="4"/>
        <v>100</v>
      </c>
      <c r="BB16" s="16">
        <f t="shared" si="5"/>
        <v>261.97000000000003</v>
      </c>
      <c r="BC16" s="16">
        <f t="shared" si="6"/>
        <v>384</v>
      </c>
      <c r="BD16" s="17">
        <f t="shared" si="7"/>
        <v>100</v>
      </c>
      <c r="BE16" s="16">
        <f t="shared" si="8"/>
        <v>276.33</v>
      </c>
      <c r="BF16" s="16">
        <f t="shared" si="9"/>
        <v>419.67</v>
      </c>
      <c r="BG16" s="17">
        <f t="shared" si="24"/>
        <v>100</v>
      </c>
      <c r="BH16" s="17">
        <f t="shared" si="25"/>
        <v>319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265.60000000000002</v>
      </c>
      <c r="BO16" s="18">
        <f t="shared" si="15"/>
        <v>371.31</v>
      </c>
    </row>
    <row r="17" spans="1:67">
      <c r="A17" s="19">
        <v>42027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513</v>
      </c>
      <c r="H17" s="27">
        <v>579.5</v>
      </c>
      <c r="I17" s="22">
        <v>481.7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 t="s">
        <v>59</v>
      </c>
      <c r="Q17" s="27" t="s">
        <v>59</v>
      </c>
      <c r="R17" s="23" t="s">
        <v>59</v>
      </c>
      <c r="S17" s="27" t="s">
        <v>59</v>
      </c>
      <c r="T17" s="10">
        <v>3</v>
      </c>
      <c r="U17" s="13">
        <f t="shared" si="0"/>
        <v>0</v>
      </c>
      <c r="V17" s="9">
        <f t="shared" si="18"/>
        <v>0</v>
      </c>
      <c r="W17" s="23">
        <v>470</v>
      </c>
      <c r="X17" s="27">
        <v>600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487.01</v>
      </c>
      <c r="AZ17" s="16">
        <f t="shared" si="3"/>
        <v>653.05999999999995</v>
      </c>
      <c r="BA17" s="17">
        <f t="shared" si="4"/>
        <v>100</v>
      </c>
      <c r="BB17" s="16" t="str">
        <f t="shared" si="5"/>
        <v/>
      </c>
      <c r="BC17" s="16" t="str">
        <f t="shared" si="6"/>
        <v/>
      </c>
      <c r="BD17" s="17">
        <f t="shared" si="7"/>
        <v>0</v>
      </c>
      <c r="BE17" s="16">
        <f t="shared" si="8"/>
        <v>529</v>
      </c>
      <c r="BF17" s="16">
        <f t="shared" si="9"/>
        <v>590.33000000000004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508.01</v>
      </c>
      <c r="BO17" s="18">
        <f t="shared" si="15"/>
        <v>621.70000000000005</v>
      </c>
    </row>
    <row r="18" spans="1:67">
      <c r="A18" s="19">
        <v>42027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75</v>
      </c>
      <c r="R18" s="23">
        <v>409</v>
      </c>
      <c r="S18" s="27">
        <v>409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360</v>
      </c>
      <c r="X18" s="27">
        <v>360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409</v>
      </c>
      <c r="BC18" s="16">
        <f t="shared" si="6"/>
        <v>409</v>
      </c>
      <c r="BD18" s="17">
        <f t="shared" si="7"/>
        <v>33.333333333333329</v>
      </c>
      <c r="BE18" s="16">
        <f t="shared" si="8"/>
        <v>360</v>
      </c>
      <c r="BF18" s="16">
        <f t="shared" si="9"/>
        <v>360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356.33</v>
      </c>
      <c r="BO18" s="18">
        <f t="shared" si="15"/>
        <v>373</v>
      </c>
    </row>
    <row r="19" spans="1:67">
      <c r="A19" s="19">
        <v>42027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349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220</v>
      </c>
      <c r="Q19" s="27">
        <v>250</v>
      </c>
      <c r="R19" s="23">
        <v>222</v>
      </c>
      <c r="S19" s="27">
        <v>325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255</v>
      </c>
      <c r="X19" s="27">
        <v>290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349</v>
      </c>
      <c r="BA19" s="17">
        <f t="shared" si="4"/>
        <v>33.333333333333329</v>
      </c>
      <c r="BB19" s="16">
        <f t="shared" si="5"/>
        <v>221</v>
      </c>
      <c r="BC19" s="16">
        <f t="shared" si="6"/>
        <v>287.5</v>
      </c>
      <c r="BD19" s="17">
        <f t="shared" si="7"/>
        <v>66.666666666666657</v>
      </c>
      <c r="BE19" s="16">
        <f t="shared" si="8"/>
        <v>255</v>
      </c>
      <c r="BF19" s="16">
        <f t="shared" si="9"/>
        <v>290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215.18</v>
      </c>
      <c r="BO19" s="18">
        <f t="shared" si="15"/>
        <v>301.3</v>
      </c>
    </row>
    <row r="20" spans="1:67">
      <c r="A20" s="19">
        <v>42027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110</v>
      </c>
      <c r="G20" s="22">
        <v>95.9</v>
      </c>
      <c r="H20" s="27">
        <v>113.7</v>
      </c>
      <c r="I20" s="22">
        <v>140</v>
      </c>
      <c r="J20" s="27">
        <v>140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148</v>
      </c>
      <c r="Q20" s="27">
        <v>148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144</v>
      </c>
      <c r="X20" s="27">
        <v>144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112.23</v>
      </c>
      <c r="AZ20" s="16">
        <f t="shared" si="3"/>
        <v>121.23</v>
      </c>
      <c r="BA20" s="17">
        <f t="shared" si="4"/>
        <v>100</v>
      </c>
      <c r="BB20" s="16">
        <f t="shared" si="5"/>
        <v>139.66999999999999</v>
      </c>
      <c r="BC20" s="16">
        <f t="shared" si="6"/>
        <v>142.33000000000001</v>
      </c>
      <c r="BD20" s="17">
        <f t="shared" si="7"/>
        <v>100</v>
      </c>
      <c r="BE20" s="16">
        <f t="shared" si="8"/>
        <v>121.95</v>
      </c>
      <c r="BF20" s="16">
        <f t="shared" si="9"/>
        <v>121.95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124.62</v>
      </c>
      <c r="BO20" s="18">
        <f t="shared" si="15"/>
        <v>128.5</v>
      </c>
    </row>
    <row r="21" spans="1:67">
      <c r="A21" s="19">
        <v>42027</v>
      </c>
      <c r="B21" s="7" t="s">
        <v>58</v>
      </c>
      <c r="C21" s="1">
        <v>16</v>
      </c>
      <c r="D21" s="11" t="s">
        <v>19</v>
      </c>
      <c r="E21" s="21">
        <v>79.900000000000006</v>
      </c>
      <c r="F21" s="27">
        <v>126</v>
      </c>
      <c r="G21" s="22">
        <v>70</v>
      </c>
      <c r="H21" s="27">
        <v>213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250</v>
      </c>
      <c r="P21" s="23">
        <v>62.1</v>
      </c>
      <c r="Q21" s="27">
        <v>190.8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65</v>
      </c>
      <c r="X21" s="27">
        <v>315</v>
      </c>
      <c r="Y21" s="23">
        <v>78</v>
      </c>
      <c r="Z21" s="27">
        <v>213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257</v>
      </c>
      <c r="AG21" s="27">
        <v>257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69.430000000000007</v>
      </c>
      <c r="AZ21" s="16">
        <f t="shared" si="3"/>
        <v>168</v>
      </c>
      <c r="BA21" s="17">
        <f t="shared" si="4"/>
        <v>100</v>
      </c>
      <c r="BB21" s="16">
        <f t="shared" si="5"/>
        <v>58.55</v>
      </c>
      <c r="BC21" s="16">
        <f t="shared" si="6"/>
        <v>220.4</v>
      </c>
      <c r="BD21" s="17">
        <f t="shared" si="7"/>
        <v>66.666666666666657</v>
      </c>
      <c r="BE21" s="16">
        <f t="shared" si="8"/>
        <v>71.5</v>
      </c>
      <c r="BF21" s="16">
        <f t="shared" si="9"/>
        <v>264</v>
      </c>
      <c r="BG21" s="17">
        <f t="shared" si="24"/>
        <v>66.666666666666657</v>
      </c>
      <c r="BH21" s="17">
        <f t="shared" si="25"/>
        <v>257</v>
      </c>
      <c r="BI21" s="17">
        <f t="shared" si="25"/>
        <v>257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114.12</v>
      </c>
      <c r="BO21" s="18">
        <f t="shared" si="15"/>
        <v>227.35</v>
      </c>
    </row>
    <row r="22" spans="1:67">
      <c r="A22" s="19">
        <v>42027</v>
      </c>
      <c r="B22" s="7" t="s">
        <v>58</v>
      </c>
      <c r="C22" s="1">
        <v>17</v>
      </c>
      <c r="D22" s="11" t="s">
        <v>20</v>
      </c>
      <c r="E22" s="21">
        <v>338.7</v>
      </c>
      <c r="F22" s="27">
        <v>338.7</v>
      </c>
      <c r="G22" s="22" t="s">
        <v>59</v>
      </c>
      <c r="H22" s="27" t="s">
        <v>59</v>
      </c>
      <c r="I22" s="22" t="s">
        <v>59</v>
      </c>
      <c r="J22" s="27" t="s">
        <v>59</v>
      </c>
      <c r="K22" s="10">
        <v>3</v>
      </c>
      <c r="L22" s="13">
        <f t="shared" si="16"/>
        <v>1</v>
      </c>
      <c r="M22" s="9">
        <f t="shared" si="17"/>
        <v>33.333333333333329</v>
      </c>
      <c r="N22" s="23">
        <v>330</v>
      </c>
      <c r="O22" s="27">
        <v>330</v>
      </c>
      <c r="P22" s="23">
        <v>196</v>
      </c>
      <c r="Q22" s="27">
        <v>294.39999999999998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114</v>
      </c>
      <c r="X22" s="27">
        <v>330</v>
      </c>
      <c r="Y22" s="23">
        <v>156</v>
      </c>
      <c r="Z22" s="27">
        <v>169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338.7</v>
      </c>
      <c r="AZ22" s="16">
        <f t="shared" si="3"/>
        <v>338.7</v>
      </c>
      <c r="BA22" s="17">
        <f t="shared" si="4"/>
        <v>33.333333333333329</v>
      </c>
      <c r="BB22" s="16">
        <f t="shared" si="5"/>
        <v>263</v>
      </c>
      <c r="BC22" s="16">
        <f t="shared" si="6"/>
        <v>312.2</v>
      </c>
      <c r="BD22" s="17">
        <f t="shared" si="7"/>
        <v>66.666666666666657</v>
      </c>
      <c r="BE22" s="16">
        <f t="shared" si="8"/>
        <v>135</v>
      </c>
      <c r="BF22" s="16">
        <f t="shared" si="9"/>
        <v>249.5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243.18</v>
      </c>
      <c r="BO22" s="18">
        <f t="shared" si="15"/>
        <v>305.60000000000002</v>
      </c>
    </row>
    <row r="23" spans="1:67">
      <c r="A23" s="19">
        <v>42027</v>
      </c>
      <c r="B23" s="7" t="s">
        <v>58</v>
      </c>
      <c r="C23" s="1">
        <v>18</v>
      </c>
      <c r="D23" s="11" t="s">
        <v>21</v>
      </c>
      <c r="E23" s="21">
        <v>149.66</v>
      </c>
      <c r="F23" s="27">
        <v>149.66</v>
      </c>
      <c r="G23" s="22">
        <v>268</v>
      </c>
      <c r="H23" s="27">
        <v>268</v>
      </c>
      <c r="I23" s="22" t="s">
        <v>59</v>
      </c>
      <c r="J23" s="27" t="s">
        <v>59</v>
      </c>
      <c r="K23" s="10">
        <v>3</v>
      </c>
      <c r="L23" s="13">
        <f t="shared" si="16"/>
        <v>2</v>
      </c>
      <c r="M23" s="9">
        <f t="shared" si="17"/>
        <v>66.666666666666657</v>
      </c>
      <c r="N23" s="23">
        <v>134</v>
      </c>
      <c r="O23" s="27">
        <v>134</v>
      </c>
      <c r="P23" s="23">
        <v>113.5</v>
      </c>
      <c r="Q23" s="27">
        <v>127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121</v>
      </c>
      <c r="X23" s="27">
        <v>121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134</v>
      </c>
      <c r="AG23" s="27">
        <v>134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208.83</v>
      </c>
      <c r="AZ23" s="16">
        <f t="shared" si="3"/>
        <v>208.83</v>
      </c>
      <c r="BA23" s="17">
        <f t="shared" si="4"/>
        <v>66.666666666666657</v>
      </c>
      <c r="BB23" s="16">
        <f t="shared" si="5"/>
        <v>123.75</v>
      </c>
      <c r="BC23" s="16">
        <f t="shared" si="6"/>
        <v>130.5</v>
      </c>
      <c r="BD23" s="17">
        <f t="shared" si="7"/>
        <v>66.666666666666657</v>
      </c>
      <c r="BE23" s="16">
        <f t="shared" si="8"/>
        <v>113</v>
      </c>
      <c r="BF23" s="16">
        <f t="shared" si="9"/>
        <v>113</v>
      </c>
      <c r="BG23" s="17">
        <f t="shared" si="24"/>
        <v>66.666666666666657</v>
      </c>
      <c r="BH23" s="17">
        <f t="shared" si="25"/>
        <v>134</v>
      </c>
      <c r="BI23" s="17">
        <f t="shared" si="25"/>
        <v>134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144.9</v>
      </c>
      <c r="BO23" s="18">
        <f t="shared" si="15"/>
        <v>146.58000000000001</v>
      </c>
    </row>
    <row r="24" spans="1:67">
      <c r="A24" s="19">
        <v>42027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23.1</v>
      </c>
      <c r="H24" s="27">
        <v>57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19.61</v>
      </c>
      <c r="AZ24" s="16">
        <f t="shared" si="3"/>
        <v>60.03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21.3</v>
      </c>
      <c r="BO24" s="18">
        <f t="shared" si="15"/>
        <v>58.84</v>
      </c>
    </row>
    <row r="25" spans="1:67">
      <c r="A25" s="19">
        <v>42027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58.56</v>
      </c>
      <c r="BO25" s="18">
        <f t="shared" si="15"/>
        <v>80.010000000000005</v>
      </c>
    </row>
    <row r="26" spans="1:67">
      <c r="A26" s="19">
        <v>42027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50.79</v>
      </c>
    </row>
    <row r="27" spans="1:67">
      <c r="A27" s="19">
        <v>42027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33.11</v>
      </c>
      <c r="H27" s="27">
        <v>51.9</v>
      </c>
      <c r="I27" s="22">
        <v>32.06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50</v>
      </c>
      <c r="O27" s="27">
        <v>50</v>
      </c>
      <c r="P27" s="23">
        <v>45.2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45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60</v>
      </c>
      <c r="AG27" s="27">
        <v>60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32.69</v>
      </c>
      <c r="AZ27" s="16">
        <f t="shared" si="3"/>
        <v>56.96</v>
      </c>
      <c r="BA27" s="17">
        <f t="shared" si="4"/>
        <v>100</v>
      </c>
      <c r="BB27" s="16">
        <f t="shared" si="5"/>
        <v>46.92</v>
      </c>
      <c r="BC27" s="16">
        <f t="shared" si="6"/>
        <v>52.87</v>
      </c>
      <c r="BD27" s="17">
        <f t="shared" si="7"/>
        <v>100</v>
      </c>
      <c r="BE27" s="16">
        <f t="shared" si="8"/>
        <v>46.33</v>
      </c>
      <c r="BF27" s="16">
        <f t="shared" si="9"/>
        <v>56.51</v>
      </c>
      <c r="BG27" s="17">
        <f t="shared" si="24"/>
        <v>100</v>
      </c>
      <c r="BH27" s="17">
        <f t="shared" si="25"/>
        <v>60</v>
      </c>
      <c r="BI27" s="17">
        <f t="shared" si="25"/>
        <v>60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49.19</v>
      </c>
      <c r="BO27" s="18">
        <f t="shared" si="15"/>
        <v>57.27</v>
      </c>
    </row>
    <row r="28" spans="1:67">
      <c r="A28" s="19">
        <v>42027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243.33</v>
      </c>
      <c r="H28" s="27">
        <v>274.5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155</v>
      </c>
      <c r="O28" s="27">
        <v>155</v>
      </c>
      <c r="P28" s="23">
        <v>199.9</v>
      </c>
      <c r="Q28" s="27">
        <v>199.9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203.01</v>
      </c>
      <c r="AZ28" s="16">
        <f t="shared" si="3"/>
        <v>310.94</v>
      </c>
      <c r="BA28" s="17">
        <f t="shared" si="4"/>
        <v>100</v>
      </c>
      <c r="BB28" s="16">
        <f t="shared" si="5"/>
        <v>180.3</v>
      </c>
      <c r="BC28" s="16">
        <f t="shared" si="6"/>
        <v>180.3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205.08</v>
      </c>
      <c r="BO28" s="18">
        <f t="shared" si="15"/>
        <v>232.06</v>
      </c>
    </row>
    <row r="29" spans="1:67">
      <c r="A29" s="19">
        <v>42027</v>
      </c>
      <c r="B29" s="7" t="s">
        <v>58</v>
      </c>
      <c r="C29" s="1">
        <v>24</v>
      </c>
      <c r="D29" s="11" t="s">
        <v>25</v>
      </c>
      <c r="E29" s="21">
        <v>388.33</v>
      </c>
      <c r="F29" s="27">
        <v>510.89</v>
      </c>
      <c r="G29" s="22">
        <v>388.89</v>
      </c>
      <c r="H29" s="27">
        <v>520</v>
      </c>
      <c r="I29" s="22">
        <v>340.5</v>
      </c>
      <c r="J29" s="27">
        <v>340.5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385</v>
      </c>
      <c r="P29" s="23">
        <v>216.67</v>
      </c>
      <c r="Q29" s="27">
        <v>452.78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230</v>
      </c>
      <c r="X29" s="27">
        <v>516.66</v>
      </c>
      <c r="Y29" s="23">
        <v>133.33000000000001</v>
      </c>
      <c r="Z29" s="27">
        <v>388.88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372.57</v>
      </c>
      <c r="AZ29" s="16">
        <f t="shared" si="3"/>
        <v>457.13</v>
      </c>
      <c r="BA29" s="17">
        <f t="shared" si="4"/>
        <v>100</v>
      </c>
      <c r="BB29" s="16">
        <f t="shared" si="5"/>
        <v>309.82</v>
      </c>
      <c r="BC29" s="16">
        <f t="shared" si="6"/>
        <v>412.59</v>
      </c>
      <c r="BD29" s="17">
        <f t="shared" si="7"/>
        <v>100</v>
      </c>
      <c r="BE29" s="16">
        <f t="shared" si="8"/>
        <v>247.78</v>
      </c>
      <c r="BF29" s="16">
        <f t="shared" si="9"/>
        <v>428.51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307.54000000000002</v>
      </c>
      <c r="BO29" s="18">
        <f t="shared" si="15"/>
        <v>399.56</v>
      </c>
    </row>
    <row r="30" spans="1:67">
      <c r="A30" s="19">
        <v>42027</v>
      </c>
      <c r="B30" s="7" t="s">
        <v>58</v>
      </c>
      <c r="C30" s="1">
        <v>25</v>
      </c>
      <c r="D30" s="11" t="s">
        <v>26</v>
      </c>
      <c r="E30" s="21">
        <v>53.9</v>
      </c>
      <c r="F30" s="27">
        <v>53.9</v>
      </c>
      <c r="G30" s="22" t="s">
        <v>59</v>
      </c>
      <c r="H30" s="27" t="s">
        <v>59</v>
      </c>
      <c r="I30" s="22">
        <v>37.39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45.65</v>
      </c>
      <c r="AZ30" s="16">
        <f t="shared" si="3"/>
        <v>63.17</v>
      </c>
      <c r="BA30" s="17">
        <f t="shared" si="4"/>
        <v>66.666666666666657</v>
      </c>
      <c r="BB30" s="16">
        <f t="shared" si="5"/>
        <v>55.6</v>
      </c>
      <c r="BC30" s="16">
        <f t="shared" si="6"/>
        <v>55.6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51.42</v>
      </c>
      <c r="BO30" s="18">
        <f t="shared" si="15"/>
        <v>57.26</v>
      </c>
    </row>
    <row r="31" spans="1:67">
      <c r="A31" s="19">
        <v>42027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151.13999999999999</v>
      </c>
      <c r="G31" s="22">
        <v>116.75</v>
      </c>
      <c r="H31" s="27">
        <v>155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160</v>
      </c>
      <c r="O31" s="27">
        <v>160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200</v>
      </c>
      <c r="Y31" s="23">
        <v>85</v>
      </c>
      <c r="Z31" s="27">
        <v>140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140.16999999999999</v>
      </c>
      <c r="AZ31" s="16">
        <f t="shared" si="3"/>
        <v>159.55000000000001</v>
      </c>
      <c r="BA31" s="17">
        <f t="shared" si="4"/>
        <v>100</v>
      </c>
      <c r="BB31" s="16">
        <f t="shared" si="5"/>
        <v>133.69999999999999</v>
      </c>
      <c r="BC31" s="16">
        <f t="shared" si="6"/>
        <v>139.83000000000001</v>
      </c>
      <c r="BD31" s="17">
        <f t="shared" si="7"/>
        <v>100</v>
      </c>
      <c r="BE31" s="16">
        <f t="shared" si="8"/>
        <v>132.81</v>
      </c>
      <c r="BF31" s="16">
        <f t="shared" si="9"/>
        <v>169.47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135.56</v>
      </c>
      <c r="BO31" s="18">
        <f t="shared" si="15"/>
        <v>156.28</v>
      </c>
    </row>
    <row r="32" spans="1:67">
      <c r="A32" s="19">
        <v>42027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354</v>
      </c>
      <c r="H32" s="27">
        <v>396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385</v>
      </c>
      <c r="O32" s="27">
        <v>385</v>
      </c>
      <c r="P32" s="23">
        <v>373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286</v>
      </c>
      <c r="X32" s="27">
        <v>396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387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357.29</v>
      </c>
      <c r="AZ32" s="16">
        <f t="shared" si="3"/>
        <v>468.5</v>
      </c>
      <c r="BA32" s="17">
        <f t="shared" si="4"/>
        <v>100</v>
      </c>
      <c r="BB32" s="16">
        <f t="shared" si="5"/>
        <v>349</v>
      </c>
      <c r="BC32" s="16">
        <f t="shared" si="6"/>
        <v>387.73</v>
      </c>
      <c r="BD32" s="17">
        <f t="shared" si="7"/>
        <v>100</v>
      </c>
      <c r="BE32" s="16">
        <f t="shared" si="8"/>
        <v>360.33</v>
      </c>
      <c r="BF32" s="16">
        <f t="shared" si="9"/>
        <v>414</v>
      </c>
      <c r="BG32" s="17">
        <f t="shared" si="24"/>
        <v>100</v>
      </c>
      <c r="BH32" s="17">
        <f t="shared" si="25"/>
        <v>365</v>
      </c>
      <c r="BI32" s="17">
        <f t="shared" si="25"/>
        <v>387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357.91</v>
      </c>
      <c r="BO32" s="18">
        <f t="shared" si="15"/>
        <v>414.31</v>
      </c>
    </row>
    <row r="33" spans="1:67">
      <c r="A33" s="19">
        <v>42027</v>
      </c>
      <c r="B33" s="7" t="s">
        <v>58</v>
      </c>
      <c r="C33" s="1">
        <v>28</v>
      </c>
      <c r="D33" s="11" t="s">
        <v>28</v>
      </c>
      <c r="E33" s="21">
        <v>25</v>
      </c>
      <c r="F33" s="27">
        <v>37</v>
      </c>
      <c r="G33" s="22">
        <v>31.8</v>
      </c>
      <c r="H33" s="27">
        <v>31.8</v>
      </c>
      <c r="I33" s="22">
        <v>25.2</v>
      </c>
      <c r="J33" s="27">
        <v>27.9</v>
      </c>
      <c r="K33" s="10">
        <v>3</v>
      </c>
      <c r="L33" s="13">
        <f t="shared" si="16"/>
        <v>3</v>
      </c>
      <c r="M33" s="9">
        <f t="shared" si="17"/>
        <v>100</v>
      </c>
      <c r="N33" s="23">
        <v>25</v>
      </c>
      <c r="O33" s="27">
        <v>25</v>
      </c>
      <c r="P33" s="23">
        <v>21.5</v>
      </c>
      <c r="Q33" s="27">
        <v>21.5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30</v>
      </c>
      <c r="X33" s="27">
        <v>30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33</v>
      </c>
      <c r="AG33" s="27">
        <v>33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27.33</v>
      </c>
      <c r="AZ33" s="16">
        <f t="shared" si="3"/>
        <v>32.229999999999997</v>
      </c>
      <c r="BA33" s="17">
        <f t="shared" si="4"/>
        <v>100</v>
      </c>
      <c r="BB33" s="16">
        <f t="shared" si="5"/>
        <v>23.25</v>
      </c>
      <c r="BC33" s="16">
        <f t="shared" si="6"/>
        <v>23.25</v>
      </c>
      <c r="BD33" s="17">
        <f t="shared" si="7"/>
        <v>66.666666666666657</v>
      </c>
      <c r="BE33" s="16">
        <f t="shared" si="8"/>
        <v>27</v>
      </c>
      <c r="BF33" s="16">
        <f t="shared" si="9"/>
        <v>27</v>
      </c>
      <c r="BG33" s="17">
        <f t="shared" si="24"/>
        <v>66.666666666666657</v>
      </c>
      <c r="BH33" s="17">
        <f t="shared" si="25"/>
        <v>33</v>
      </c>
      <c r="BI33" s="17">
        <f t="shared" si="25"/>
        <v>33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27.65</v>
      </c>
      <c r="BO33" s="18">
        <f t="shared" si="15"/>
        <v>28.87</v>
      </c>
    </row>
    <row r="34" spans="1:67">
      <c r="A34" s="19">
        <v>42027</v>
      </c>
      <c r="B34" s="7" t="s">
        <v>58</v>
      </c>
      <c r="C34" s="1">
        <v>29</v>
      </c>
      <c r="D34" s="11" t="s">
        <v>29</v>
      </c>
      <c r="E34" s="21">
        <v>36.5</v>
      </c>
      <c r="F34" s="27">
        <v>36.5</v>
      </c>
      <c r="G34" s="22">
        <v>36.799999999999997</v>
      </c>
      <c r="H34" s="27">
        <v>36.799999999999997</v>
      </c>
      <c r="I34" s="22">
        <v>29.9</v>
      </c>
      <c r="J34" s="27">
        <v>80.599999999999994</v>
      </c>
      <c r="K34" s="10">
        <v>3</v>
      </c>
      <c r="L34" s="13">
        <f t="shared" si="16"/>
        <v>3</v>
      </c>
      <c r="M34" s="9">
        <f t="shared" si="17"/>
        <v>100</v>
      </c>
      <c r="N34" s="23">
        <v>25</v>
      </c>
      <c r="O34" s="27">
        <v>25</v>
      </c>
      <c r="P34" s="23">
        <v>26.5</v>
      </c>
      <c r="Q34" s="27">
        <v>26.5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27</v>
      </c>
      <c r="X34" s="27">
        <v>27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37</v>
      </c>
      <c r="AG34" s="27">
        <v>37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34.4</v>
      </c>
      <c r="AZ34" s="16">
        <f t="shared" si="3"/>
        <v>51.3</v>
      </c>
      <c r="BA34" s="17">
        <f t="shared" si="4"/>
        <v>100</v>
      </c>
      <c r="BB34" s="16">
        <f t="shared" si="5"/>
        <v>25.75</v>
      </c>
      <c r="BC34" s="16">
        <f t="shared" si="6"/>
        <v>25.75</v>
      </c>
      <c r="BD34" s="17">
        <f t="shared" si="7"/>
        <v>66.666666666666657</v>
      </c>
      <c r="BE34" s="16">
        <f t="shared" si="8"/>
        <v>26</v>
      </c>
      <c r="BF34" s="16">
        <f t="shared" si="9"/>
        <v>26</v>
      </c>
      <c r="BG34" s="17">
        <f t="shared" si="24"/>
        <v>66.666666666666657</v>
      </c>
      <c r="BH34" s="17">
        <f t="shared" si="25"/>
        <v>37</v>
      </c>
      <c r="BI34" s="17">
        <f t="shared" si="25"/>
        <v>37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30.79</v>
      </c>
      <c r="BO34" s="18">
        <f t="shared" si="15"/>
        <v>35.01</v>
      </c>
    </row>
    <row r="35" spans="1:67">
      <c r="A35" s="19">
        <v>42027</v>
      </c>
      <c r="B35" s="7" t="s">
        <v>58</v>
      </c>
      <c r="C35" s="1">
        <v>30</v>
      </c>
      <c r="D35" s="11" t="s">
        <v>30</v>
      </c>
      <c r="E35" s="21">
        <v>34.5</v>
      </c>
      <c r="F35" s="27">
        <v>34.5</v>
      </c>
      <c r="G35" s="22">
        <v>44.9</v>
      </c>
      <c r="H35" s="27">
        <v>44.9</v>
      </c>
      <c r="I35" s="22">
        <v>35.9</v>
      </c>
      <c r="J35" s="27">
        <v>35.9</v>
      </c>
      <c r="K35" s="10">
        <v>3</v>
      </c>
      <c r="L35" s="13">
        <f t="shared" si="16"/>
        <v>3</v>
      </c>
      <c r="M35" s="9">
        <f t="shared" si="17"/>
        <v>100</v>
      </c>
      <c r="N35" s="23">
        <v>36</v>
      </c>
      <c r="O35" s="27">
        <v>36</v>
      </c>
      <c r="P35" s="23">
        <v>21</v>
      </c>
      <c r="Q35" s="27">
        <v>21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33</v>
      </c>
      <c r="X35" s="27">
        <v>33</v>
      </c>
      <c r="Y35" s="23">
        <v>28</v>
      </c>
      <c r="Z35" s="27">
        <v>28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 t="s">
        <v>59</v>
      </c>
      <c r="AG35" s="27" t="s">
        <v>59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0</v>
      </c>
      <c r="AR35" s="9">
        <f t="shared" si="21"/>
        <v>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38.43</v>
      </c>
      <c r="AZ35" s="16">
        <f t="shared" si="3"/>
        <v>38.43</v>
      </c>
      <c r="BA35" s="17">
        <f t="shared" si="4"/>
        <v>100</v>
      </c>
      <c r="BB35" s="16">
        <f t="shared" si="5"/>
        <v>28.5</v>
      </c>
      <c r="BC35" s="16">
        <f t="shared" si="6"/>
        <v>28.5</v>
      </c>
      <c r="BD35" s="17">
        <f t="shared" si="7"/>
        <v>66.666666666666657</v>
      </c>
      <c r="BE35" s="16">
        <f t="shared" si="8"/>
        <v>30.5</v>
      </c>
      <c r="BF35" s="16">
        <f t="shared" si="9"/>
        <v>30.5</v>
      </c>
      <c r="BG35" s="17">
        <f t="shared" si="24"/>
        <v>66.666666666666657</v>
      </c>
      <c r="BH35" s="17" t="str">
        <f t="shared" si="25"/>
        <v/>
      </c>
      <c r="BI35" s="17" t="str">
        <f t="shared" si="25"/>
        <v/>
      </c>
      <c r="BJ35" s="17">
        <f t="shared" si="10"/>
        <v>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32.479999999999997</v>
      </c>
      <c r="BO35" s="18">
        <f t="shared" si="15"/>
        <v>32.479999999999997</v>
      </c>
    </row>
    <row r="36" spans="1:67">
      <c r="A36" s="19">
        <v>42027</v>
      </c>
      <c r="B36" s="7" t="s">
        <v>58</v>
      </c>
      <c r="C36" s="1">
        <v>31</v>
      </c>
      <c r="D36" s="11" t="s">
        <v>31</v>
      </c>
      <c r="E36" s="21">
        <v>52.1</v>
      </c>
      <c r="F36" s="27">
        <v>52.1</v>
      </c>
      <c r="G36" s="22">
        <v>37</v>
      </c>
      <c r="H36" s="27">
        <v>62.9</v>
      </c>
      <c r="I36" s="22">
        <v>20.7</v>
      </c>
      <c r="J36" s="27">
        <v>49.3</v>
      </c>
      <c r="K36" s="10">
        <v>3</v>
      </c>
      <c r="L36" s="13">
        <f t="shared" si="16"/>
        <v>3</v>
      </c>
      <c r="M36" s="9">
        <f t="shared" si="17"/>
        <v>100</v>
      </c>
      <c r="N36" s="23">
        <v>25</v>
      </c>
      <c r="O36" s="27">
        <v>25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29</v>
      </c>
      <c r="X36" s="27">
        <v>29</v>
      </c>
      <c r="Y36" s="23">
        <v>25</v>
      </c>
      <c r="Z36" s="27">
        <v>25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35</v>
      </c>
      <c r="AG36" s="27">
        <v>35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36.6</v>
      </c>
      <c r="AZ36" s="16">
        <f t="shared" si="3"/>
        <v>54.77</v>
      </c>
      <c r="BA36" s="17">
        <f t="shared" si="4"/>
        <v>100</v>
      </c>
      <c r="BB36" s="16">
        <f t="shared" si="5"/>
        <v>24.5</v>
      </c>
      <c r="BC36" s="16">
        <f t="shared" si="6"/>
        <v>24.5</v>
      </c>
      <c r="BD36" s="17">
        <f t="shared" si="7"/>
        <v>66.666666666666657</v>
      </c>
      <c r="BE36" s="16">
        <f t="shared" si="8"/>
        <v>27</v>
      </c>
      <c r="BF36" s="16">
        <f t="shared" si="9"/>
        <v>27</v>
      </c>
      <c r="BG36" s="17">
        <f t="shared" si="24"/>
        <v>66.666666666666657</v>
      </c>
      <c r="BH36" s="17">
        <f t="shared" si="25"/>
        <v>35</v>
      </c>
      <c r="BI36" s="17">
        <f t="shared" si="25"/>
        <v>35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30.78</v>
      </c>
      <c r="BO36" s="18">
        <f t="shared" si="15"/>
        <v>35.32</v>
      </c>
    </row>
    <row r="37" spans="1:67">
      <c r="A37" s="19">
        <v>42027</v>
      </c>
      <c r="B37" s="7" t="s">
        <v>58</v>
      </c>
      <c r="C37" s="1">
        <v>32</v>
      </c>
      <c r="D37" s="11" t="s">
        <v>32</v>
      </c>
      <c r="E37" s="21">
        <v>114.3</v>
      </c>
      <c r="F37" s="27">
        <v>220.1</v>
      </c>
      <c r="G37" s="22">
        <v>179</v>
      </c>
      <c r="H37" s="27">
        <v>179</v>
      </c>
      <c r="I37" s="22">
        <v>189.9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168</v>
      </c>
      <c r="Q37" s="27">
        <v>168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205</v>
      </c>
      <c r="X37" s="27">
        <v>205</v>
      </c>
      <c r="Y37" s="23">
        <v>129</v>
      </c>
      <c r="Z37" s="27">
        <v>129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161.07</v>
      </c>
      <c r="AZ37" s="16">
        <f t="shared" si="3"/>
        <v>196.33</v>
      </c>
      <c r="BA37" s="17">
        <f t="shared" si="4"/>
        <v>100</v>
      </c>
      <c r="BB37" s="16">
        <f t="shared" si="5"/>
        <v>168</v>
      </c>
      <c r="BC37" s="16">
        <f t="shared" si="6"/>
        <v>168</v>
      </c>
      <c r="BD37" s="17">
        <f t="shared" si="7"/>
        <v>33.333333333333329</v>
      </c>
      <c r="BE37" s="16">
        <f t="shared" si="8"/>
        <v>167</v>
      </c>
      <c r="BF37" s="16">
        <f t="shared" si="9"/>
        <v>167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165.36</v>
      </c>
      <c r="BO37" s="18">
        <f t="shared" si="15"/>
        <v>177.11</v>
      </c>
    </row>
    <row r="38" spans="1:67">
      <c r="A38" s="19">
        <v>42027</v>
      </c>
      <c r="B38" s="7" t="s">
        <v>58</v>
      </c>
      <c r="C38" s="1">
        <v>33</v>
      </c>
      <c r="D38" s="11" t="s">
        <v>33</v>
      </c>
      <c r="E38" s="21">
        <v>94</v>
      </c>
      <c r="F38" s="27">
        <v>94</v>
      </c>
      <c r="G38" s="22">
        <v>123</v>
      </c>
      <c r="H38" s="27">
        <v>180</v>
      </c>
      <c r="I38" s="22">
        <v>170</v>
      </c>
      <c r="J38" s="27">
        <v>310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156</v>
      </c>
      <c r="Q38" s="27">
        <v>156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 t="s">
        <v>59</v>
      </c>
      <c r="X38" s="27" t="s">
        <v>59</v>
      </c>
      <c r="Y38" s="23">
        <v>139</v>
      </c>
      <c r="Z38" s="27">
        <v>180</v>
      </c>
      <c r="AA38" s="23" t="s">
        <v>59</v>
      </c>
      <c r="AB38" s="27" t="s">
        <v>59</v>
      </c>
      <c r="AC38" s="10">
        <v>3</v>
      </c>
      <c r="AD38" s="13">
        <f t="shared" si="1"/>
        <v>1</v>
      </c>
      <c r="AE38" s="9">
        <f t="shared" si="19"/>
        <v>33.333333333333329</v>
      </c>
      <c r="AF38" s="23" t="s">
        <v>59</v>
      </c>
      <c r="AG38" s="27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0</v>
      </c>
      <c r="AR38" s="9">
        <f t="shared" si="21"/>
        <v>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129</v>
      </c>
      <c r="AZ38" s="16">
        <f t="shared" si="3"/>
        <v>194.67</v>
      </c>
      <c r="BA38" s="17">
        <f t="shared" si="4"/>
        <v>100</v>
      </c>
      <c r="BB38" s="16">
        <f t="shared" si="5"/>
        <v>156</v>
      </c>
      <c r="BC38" s="16">
        <f t="shared" si="6"/>
        <v>156</v>
      </c>
      <c r="BD38" s="17">
        <f t="shared" si="7"/>
        <v>33.333333333333329</v>
      </c>
      <c r="BE38" s="16">
        <f t="shared" si="8"/>
        <v>139</v>
      </c>
      <c r="BF38" s="16">
        <f t="shared" si="9"/>
        <v>180</v>
      </c>
      <c r="BG38" s="17">
        <f t="shared" si="24"/>
        <v>33.333333333333329</v>
      </c>
      <c r="BH38" s="17" t="str">
        <f t="shared" si="25"/>
        <v/>
      </c>
      <c r="BI38" s="17" t="str">
        <f t="shared" si="25"/>
        <v/>
      </c>
      <c r="BJ38" s="17">
        <f t="shared" si="10"/>
        <v>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141.33000000000001</v>
      </c>
      <c r="BO38" s="18">
        <f t="shared" si="15"/>
        <v>176.89</v>
      </c>
    </row>
    <row r="39" spans="1:67">
      <c r="A39" s="19">
        <v>42027</v>
      </c>
      <c r="B39" s="7" t="s">
        <v>58</v>
      </c>
      <c r="C39" s="1">
        <v>34</v>
      </c>
      <c r="D39" s="11" t="s">
        <v>34</v>
      </c>
      <c r="E39" s="21">
        <v>159.9</v>
      </c>
      <c r="F39" s="27">
        <v>159.9</v>
      </c>
      <c r="G39" s="22">
        <v>99.9</v>
      </c>
      <c r="H39" s="27">
        <v>183</v>
      </c>
      <c r="I39" s="22" t="s">
        <v>59</v>
      </c>
      <c r="J39" s="27" t="s">
        <v>59</v>
      </c>
      <c r="K39" s="10">
        <v>3</v>
      </c>
      <c r="L39" s="13">
        <f t="shared" si="16"/>
        <v>2</v>
      </c>
      <c r="M39" s="9">
        <f t="shared" si="17"/>
        <v>66.666666666666657</v>
      </c>
      <c r="N39" s="23" t="s">
        <v>59</v>
      </c>
      <c r="O39" s="27" t="s">
        <v>59</v>
      </c>
      <c r="P39" s="23">
        <v>180</v>
      </c>
      <c r="Q39" s="27">
        <v>180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170</v>
      </c>
      <c r="X39" s="27">
        <v>170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129.9</v>
      </c>
      <c r="AZ39" s="16">
        <f t="shared" si="3"/>
        <v>171.45</v>
      </c>
      <c r="BA39" s="17">
        <f t="shared" si="4"/>
        <v>66.666666666666657</v>
      </c>
      <c r="BB39" s="16">
        <f t="shared" si="5"/>
        <v>180</v>
      </c>
      <c r="BC39" s="16">
        <f t="shared" si="6"/>
        <v>180</v>
      </c>
      <c r="BD39" s="17">
        <f t="shared" si="7"/>
        <v>33.333333333333329</v>
      </c>
      <c r="BE39" s="16">
        <f t="shared" si="8"/>
        <v>140</v>
      </c>
      <c r="BF39" s="16">
        <f t="shared" si="9"/>
        <v>151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149.97</v>
      </c>
      <c r="BO39" s="18">
        <f t="shared" si="15"/>
        <v>167.48</v>
      </c>
    </row>
    <row r="40" spans="1:67">
      <c r="A40" s="19">
        <v>42027</v>
      </c>
      <c r="B40" s="7" t="s">
        <v>58</v>
      </c>
      <c r="C40" s="1">
        <v>35</v>
      </c>
      <c r="D40" s="11" t="s">
        <v>35</v>
      </c>
      <c r="E40" s="21">
        <v>69</v>
      </c>
      <c r="F40" s="27">
        <v>93.9</v>
      </c>
      <c r="G40" s="22">
        <v>79.900000000000006</v>
      </c>
      <c r="H40" s="27">
        <v>97.5</v>
      </c>
      <c r="I40" s="22">
        <v>71.900000000000006</v>
      </c>
      <c r="J40" s="27">
        <v>99.9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78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65</v>
      </c>
      <c r="X40" s="27">
        <v>70</v>
      </c>
      <c r="Y40" s="23">
        <v>53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73.599999999999994</v>
      </c>
      <c r="AZ40" s="16">
        <f t="shared" si="3"/>
        <v>97.1</v>
      </c>
      <c r="BA40" s="17">
        <f t="shared" si="4"/>
        <v>100</v>
      </c>
      <c r="BB40" s="16">
        <f t="shared" si="5"/>
        <v>78</v>
      </c>
      <c r="BC40" s="16">
        <f t="shared" si="6"/>
        <v>90</v>
      </c>
      <c r="BD40" s="17">
        <f t="shared" si="7"/>
        <v>33.333333333333329</v>
      </c>
      <c r="BE40" s="16">
        <f t="shared" si="8"/>
        <v>59</v>
      </c>
      <c r="BF40" s="16">
        <f t="shared" si="9"/>
        <v>84.5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70.2</v>
      </c>
      <c r="BO40" s="18">
        <f t="shared" si="15"/>
        <v>90.53</v>
      </c>
    </row>
    <row r="41" spans="1:67">
      <c r="A41" s="19">
        <v>42027</v>
      </c>
      <c r="B41" s="7" t="s">
        <v>58</v>
      </c>
      <c r="C41" s="1">
        <v>36</v>
      </c>
      <c r="D41" s="11" t="s">
        <v>36</v>
      </c>
      <c r="E41" s="21">
        <v>57.9</v>
      </c>
      <c r="F41" s="27">
        <v>57.9</v>
      </c>
      <c r="G41" s="22">
        <v>65.5</v>
      </c>
      <c r="H41" s="27">
        <v>65.5</v>
      </c>
      <c r="I41" s="22">
        <v>69.900000000000006</v>
      </c>
      <c r="J41" s="27">
        <v>69.900000000000006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85</v>
      </c>
      <c r="X41" s="27">
        <v>85</v>
      </c>
      <c r="Y41" s="23">
        <v>59.9</v>
      </c>
      <c r="Z41" s="27">
        <v>59.9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70</v>
      </c>
      <c r="AG41" s="27">
        <v>70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64.430000000000007</v>
      </c>
      <c r="AZ41" s="16">
        <f t="shared" si="3"/>
        <v>64.430000000000007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72.45</v>
      </c>
      <c r="BF41" s="16">
        <f t="shared" si="9"/>
        <v>72.45</v>
      </c>
      <c r="BG41" s="17">
        <f t="shared" si="24"/>
        <v>66.666666666666657</v>
      </c>
      <c r="BH41" s="17">
        <f t="shared" si="25"/>
        <v>70</v>
      </c>
      <c r="BI41" s="17">
        <f t="shared" si="25"/>
        <v>70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68.959999999999994</v>
      </c>
      <c r="BO41" s="18">
        <f t="shared" si="15"/>
        <v>68.959999999999994</v>
      </c>
    </row>
    <row r="42" spans="1:67">
      <c r="A42" s="19">
        <v>42027</v>
      </c>
      <c r="B42" s="7" t="s">
        <v>58</v>
      </c>
      <c r="C42" s="1">
        <v>37</v>
      </c>
      <c r="D42" s="11" t="s">
        <v>37</v>
      </c>
      <c r="E42" s="21" t="s">
        <v>59</v>
      </c>
      <c r="F42" s="27" t="s">
        <v>59</v>
      </c>
      <c r="G42" s="22">
        <v>229.9</v>
      </c>
      <c r="H42" s="27">
        <v>286.8</v>
      </c>
      <c r="I42" s="22">
        <v>179.2</v>
      </c>
      <c r="J42" s="27">
        <v>179.2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135</v>
      </c>
      <c r="X42" s="27">
        <v>135</v>
      </c>
      <c r="Y42" s="23">
        <v>129</v>
      </c>
      <c r="Z42" s="27">
        <v>189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204.55</v>
      </c>
      <c r="AZ42" s="16">
        <f t="shared" si="3"/>
        <v>233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132</v>
      </c>
      <c r="BF42" s="16">
        <f t="shared" si="9"/>
        <v>162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168.28</v>
      </c>
      <c r="BO42" s="18">
        <f t="shared" si="15"/>
        <v>197.5</v>
      </c>
    </row>
    <row r="43" spans="1:67">
      <c r="A43" s="19">
        <v>42027</v>
      </c>
      <c r="B43" s="7" t="s">
        <v>58</v>
      </c>
      <c r="C43" s="1">
        <v>38</v>
      </c>
      <c r="D43" s="11" t="s">
        <v>38</v>
      </c>
      <c r="E43" s="21">
        <v>56</v>
      </c>
      <c r="F43" s="27">
        <v>56</v>
      </c>
      <c r="G43" s="22">
        <v>52.9</v>
      </c>
      <c r="H43" s="27">
        <v>52.9</v>
      </c>
      <c r="I43" s="22">
        <v>62.8</v>
      </c>
      <c r="J43" s="27">
        <v>62.8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68</v>
      </c>
      <c r="X43" s="27">
        <v>68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70</v>
      </c>
      <c r="AG43" s="27">
        <v>70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57.23</v>
      </c>
      <c r="AZ43" s="16">
        <f t="shared" si="3"/>
        <v>57.23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63.5</v>
      </c>
      <c r="BF43" s="16">
        <f t="shared" si="9"/>
        <v>63.5</v>
      </c>
      <c r="BG43" s="17">
        <f t="shared" si="24"/>
        <v>66.666666666666657</v>
      </c>
      <c r="BH43" s="17">
        <f t="shared" si="25"/>
        <v>70</v>
      </c>
      <c r="BI43" s="17">
        <f t="shared" si="25"/>
        <v>70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63.93</v>
      </c>
      <c r="BO43" s="18">
        <f t="shared" si="15"/>
        <v>63.93</v>
      </c>
    </row>
    <row r="44" spans="1:67">
      <c r="A44" s="19">
        <v>42027</v>
      </c>
      <c r="B44" s="7" t="s">
        <v>58</v>
      </c>
      <c r="C44" s="1">
        <v>39</v>
      </c>
      <c r="D44" s="11" t="s">
        <v>39</v>
      </c>
      <c r="E44" s="21">
        <v>78.5</v>
      </c>
      <c r="F44" s="27">
        <v>92</v>
      </c>
      <c r="G44" s="22">
        <v>84</v>
      </c>
      <c r="H44" s="27">
        <v>89.9</v>
      </c>
      <c r="I44" s="22">
        <v>89</v>
      </c>
      <c r="J44" s="27">
        <v>95.9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110</v>
      </c>
      <c r="X44" s="27">
        <v>110</v>
      </c>
      <c r="Y44" s="23">
        <v>99</v>
      </c>
      <c r="Z44" s="27">
        <v>99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83.83</v>
      </c>
      <c r="AZ44" s="16">
        <f t="shared" si="3"/>
        <v>92.6</v>
      </c>
      <c r="BA44" s="17">
        <f t="shared" si="4"/>
        <v>100</v>
      </c>
      <c r="BB44" s="16">
        <f t="shared" si="5"/>
        <v>125</v>
      </c>
      <c r="BC44" s="16">
        <f t="shared" si="6"/>
        <v>125</v>
      </c>
      <c r="BD44" s="17">
        <f t="shared" si="7"/>
        <v>33.333333333333329</v>
      </c>
      <c r="BE44" s="16">
        <f t="shared" si="8"/>
        <v>104.5</v>
      </c>
      <c r="BF44" s="16">
        <f t="shared" si="9"/>
        <v>104.5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104.44</v>
      </c>
      <c r="BO44" s="18">
        <f t="shared" si="15"/>
        <v>107.37</v>
      </c>
    </row>
    <row r="45" spans="1:67">
      <c r="A45" s="19">
        <v>42027</v>
      </c>
      <c r="B45" s="7" t="s">
        <v>58</v>
      </c>
      <c r="C45" s="1">
        <v>40</v>
      </c>
      <c r="D45" s="11" t="s">
        <v>40</v>
      </c>
      <c r="E45" s="21">
        <v>61.2</v>
      </c>
      <c r="F45" s="27">
        <v>61.2</v>
      </c>
      <c r="G45" s="22">
        <v>61.66</v>
      </c>
      <c r="H45" s="27">
        <v>65</v>
      </c>
      <c r="I45" s="22">
        <v>57.61</v>
      </c>
      <c r="J45" s="27">
        <v>57.61</v>
      </c>
      <c r="K45" s="10">
        <v>3</v>
      </c>
      <c r="L45" s="13">
        <f t="shared" si="16"/>
        <v>3</v>
      </c>
      <c r="M45" s="9">
        <f t="shared" si="17"/>
        <v>100</v>
      </c>
      <c r="N45" s="23" t="s">
        <v>59</v>
      </c>
      <c r="O45" s="27" t="s">
        <v>59</v>
      </c>
      <c r="P45" s="23" t="s">
        <v>59</v>
      </c>
      <c r="Q45" s="27" t="s">
        <v>59</v>
      </c>
      <c r="R45" s="23" t="s">
        <v>59</v>
      </c>
      <c r="S45" s="27" t="s">
        <v>59</v>
      </c>
      <c r="T45" s="10">
        <v>3</v>
      </c>
      <c r="U45" s="13">
        <f t="shared" si="0"/>
        <v>0</v>
      </c>
      <c r="V45" s="9">
        <f t="shared" si="18"/>
        <v>0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69</v>
      </c>
      <c r="AG45" s="27">
        <v>69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60.16</v>
      </c>
      <c r="AZ45" s="16">
        <f t="shared" si="3"/>
        <v>61.27</v>
      </c>
      <c r="BA45" s="17">
        <f t="shared" si="4"/>
        <v>100</v>
      </c>
      <c r="BB45" s="16" t="str">
        <f t="shared" si="5"/>
        <v/>
      </c>
      <c r="BC45" s="16" t="str">
        <f t="shared" si="6"/>
        <v/>
      </c>
      <c r="BD45" s="17">
        <f t="shared" si="7"/>
        <v>0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69</v>
      </c>
      <c r="BI45" s="17">
        <f t="shared" si="25"/>
        <v>69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62.97</v>
      </c>
      <c r="BO45" s="18">
        <f t="shared" si="15"/>
        <v>63.84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H4:BI4"/>
    <mergeCell ref="BE4:BF4"/>
    <mergeCell ref="BG4:BG5"/>
    <mergeCell ref="BH3:BJ3"/>
    <mergeCell ref="BJ4:BJ5"/>
    <mergeCell ref="BN3:BO3"/>
    <mergeCell ref="BK3:BM3"/>
    <mergeCell ref="BK4:BL4"/>
    <mergeCell ref="BN4:BO4"/>
    <mergeCell ref="BM4:BM5"/>
    <mergeCell ref="AY3:BA3"/>
    <mergeCell ref="BB3:BD3"/>
    <mergeCell ref="AU4:AW4"/>
    <mergeCell ref="BD4:BD5"/>
    <mergeCell ref="AS4:AT4"/>
    <mergeCell ref="BE3:BG3"/>
    <mergeCell ref="BA4:BA5"/>
    <mergeCell ref="AY4:AZ4"/>
    <mergeCell ref="BB4:BC4"/>
    <mergeCell ref="AN4:AO4"/>
    <mergeCell ref="P4:Q4"/>
    <mergeCell ref="AL4:AM4"/>
    <mergeCell ref="AJ4:AK4"/>
    <mergeCell ref="AH4:AI4"/>
    <mergeCell ref="AC4:AE4"/>
    <mergeCell ref="AP4:AR4"/>
    <mergeCell ref="AF4:AG4"/>
    <mergeCell ref="AU1:AW1"/>
    <mergeCell ref="C2:AW2"/>
    <mergeCell ref="E3:M3"/>
    <mergeCell ref="N3:V3"/>
    <mergeCell ref="AS3:AW3"/>
    <mergeCell ref="W3:AE3"/>
    <mergeCell ref="AF3:AR3"/>
    <mergeCell ref="AA4:AB4"/>
    <mergeCell ref="N4:O4"/>
    <mergeCell ref="K4:M4"/>
    <mergeCell ref="W4:X4"/>
    <mergeCell ref="T4:V4"/>
    <mergeCell ref="I4:J4"/>
    <mergeCell ref="R4:S4"/>
    <mergeCell ref="Y4:Z4"/>
    <mergeCell ref="G4:H4"/>
    <mergeCell ref="E4:F4"/>
    <mergeCell ref="A3:A5"/>
    <mergeCell ref="D3:D5"/>
    <mergeCell ref="C3:C5"/>
    <mergeCell ref="B3:B5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2015-01-23T10:40:25Z</dcterms:modified>
</cp:coreProperties>
</file>