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'!$BN$6:$BO$45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<sst xmlns="http://schemas.openxmlformats.org/spreadsheetml/2006/main" count="430" uniqueCount="84">
  <si>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</si>
  <si>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</si>
  <si>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</si>
  <si>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</si>
  <si>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</si>
  <si>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</si>
  <si>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</si>
  <si>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</si>
  <si>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</si>
  <si>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</si>
  <si>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</si>
  <si>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</si>
  <si>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</si>
  <si>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</si>
  <si>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</si>
  <si>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</si>
  <si>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</si>
  <si>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</si>
  <si>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</si>
  <si>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</si>
  <si>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</si>
  <si>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</si>
  <si>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</si>
  <si>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</si>
  <si>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</si>
  <si>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</si>
  <si>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</si>
  <si>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</si>
  <si>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</si>
  <si>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</si>
  <si>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</si>
  <si>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</si>
  <si>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</si>
  <si>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</si>
  <si>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</si>
  <si>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</si>
  <si>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</si>
  <si>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</si>
  <si>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</si>
  <si>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</si>
  <si>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</si>
  <si>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</si>
  <si>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</si>
  <si>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</si>
  <si>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</si>
  <si>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</si>
  <si>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</si>
  <si>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</si>
  <si>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</si>
  <si>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</si>
  <si>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</si>
  <si>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</si>
  <si>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</si>
  <si>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</si>
  <si>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</si>
  <si>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</si>
  <si>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</si>
  <si>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</si>
  <si>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</si>
  <si>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</si>
  <si>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</si>
  <si>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</si>
  <si>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</si>
  <si>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</si>
  <si>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</si>
  <si>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</si>
  <si>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</si>
  <si>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</si>
  <si>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</si>
  <si>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</si>
  <si>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магазин
"Дикси"
ЗАО "Дикси",
пр.Василье-
ва , д.32а</t>
  </si>
  <si>
    <t>магазин
"Бриз",
ООО "Бриз",
пр.Комсомоль-
ский, д.39</t>
  </si>
  <si>
    <t>магазин
"Волна"
ИП Бабке-
вич В.М.,
ул.Народная,
д.20</t>
  </si>
  <si>
    <t>магазин
"Провиант"
ИП Бонда-
рев А.В.,
ул.Гоголя
д.38</t>
  </si>
  <si>
    <t>Рынок
Валдайского
Райпо,
пл.Свободы, д.2</t>
  </si>
  <si>
    <t>магазин
"Вольный купец",
ООО "Ритм 2000",
пл.Свободы, д.7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</si>
  <si>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</si>
  <si>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</si>
  <si>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нет </t>
  </si>
  <si>
    <t>магазин
Валдайского
Райпо "Кооператор", ул.Гоголя 12/2</t>
  </si>
  <si>
    <t>магазин
"Реал Фрут",
ООО
"Реал Фрут"
ул.Радищева, д.6 б</t>
  </si>
  <si>
    <t>павильон
ИП Никола-
ев Н.Н.,
ул.Железно-
дорожная Рядом с д.№33</t>
  </si>
  <si>
    <t>магазин
"Велико-
лукский",
ул.Ломоносова д.70</t>
  </si>
  <si>
    <t xml:space="preserve">Результаты мониторинга цен на фиксированный набор товаров в Валдайском муниципальном районе по состоянию на 29.12.2014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</si>
</sst>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7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702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AG43" sqref="AG43"/>
    </sheetView>
  </sheetViews>
  <sheetFormatPr defaultRowHeight="12.75"/>
  <cols>
    <col min="1" max="1" width="11.7109375" style="3" bestFit="1" customWidth="1"/>
    <col min="2" max="2" width="11.42578125" style="3" bestFit="1" customWidth="1"/>
    <col min="3" max="3" width="3.85546875" style="3" bestFit="1" customWidth="1"/>
    <col min="4" max="4" width="42" style="2" customWidth="1"/>
    <col min="5" max="7" width="7.85546875" style="2" bestFit="1" customWidth="1"/>
    <col min="8" max="8" width="9.28515625" style="2" bestFit="1" customWidth="1"/>
    <col min="9" max="10" width="7.85546875" style="2" bestFit="1" customWidth="1"/>
    <col min="11" max="11" width="5.5703125" style="2" bestFit="1" customWidth="1"/>
    <col min="12" max="12" width="7.28515625" style="2" bestFit="1" customWidth="1"/>
    <col min="13" max="13" width="8" style="2" bestFit="1" customWidth="1"/>
    <col min="14" max="17" width="7.85546875" style="2" bestFit="1" customWidth="1"/>
    <col min="18" max="19" width="8" style="2" bestFit="1" customWidth="1"/>
    <col min="20" max="20" width="5.28515625" style="2" bestFit="1" customWidth="1"/>
    <col min="21" max="21" width="6.7109375" style="2" bestFit="1" customWidth="1"/>
    <col min="22" max="22" width="8" style="2" bestFit="1" customWidth="1"/>
    <col min="23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41" t="s">
        <v>4</v>
      </c>
      <c r="AV1" s="41"/>
      <c r="AW1" s="41"/>
    </row>
    <row r="2" spans="1:67" ht="30" customHeight="1">
      <c r="C2" s="42" t="s">
        <v>83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</row>
    <row r="3" spans="1:67" ht="29.25" customHeight="1">
      <c r="A3" s="43" t="s">
        <v>41</v>
      </c>
      <c r="B3" s="46" t="s">
        <v>48</v>
      </c>
      <c r="C3" s="46" t="s">
        <v>47</v>
      </c>
      <c r="D3" s="46" t="s">
        <v>0</v>
      </c>
      <c r="E3" s="38" t="s">
        <v>1</v>
      </c>
      <c r="F3" s="39"/>
      <c r="G3" s="39"/>
      <c r="H3" s="39"/>
      <c r="I3" s="39"/>
      <c r="J3" s="39"/>
      <c r="K3" s="39"/>
      <c r="L3" s="39"/>
      <c r="M3" s="40"/>
      <c r="N3" s="38" t="s">
        <v>57</v>
      </c>
      <c r="O3" s="39"/>
      <c r="P3" s="39"/>
      <c r="Q3" s="39"/>
      <c r="R3" s="39"/>
      <c r="S3" s="39"/>
      <c r="T3" s="39"/>
      <c r="U3" s="39"/>
      <c r="V3" s="40"/>
      <c r="W3" s="38" t="s">
        <v>2</v>
      </c>
      <c r="X3" s="39"/>
      <c r="Y3" s="39"/>
      <c r="Z3" s="39"/>
      <c r="AA3" s="39"/>
      <c r="AB3" s="39"/>
      <c r="AC3" s="39"/>
      <c r="AD3" s="39"/>
      <c r="AE3" s="40"/>
      <c r="AF3" s="38" t="s">
        <v>3</v>
      </c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40"/>
      <c r="AS3" s="38" t="s">
        <v>42</v>
      </c>
      <c r="AT3" s="39"/>
      <c r="AU3" s="39"/>
      <c r="AV3" s="39"/>
      <c r="AW3" s="40"/>
      <c r="AY3" s="28" t="s">
        <v>60</v>
      </c>
      <c r="AZ3" s="29"/>
      <c r="BA3" s="30"/>
      <c r="BB3" s="28" t="s">
        <v>61</v>
      </c>
      <c r="BC3" s="29"/>
      <c r="BD3" s="30"/>
      <c r="BE3" s="28" t="s">
        <v>62</v>
      </c>
      <c r="BF3" s="29"/>
      <c r="BG3" s="30"/>
      <c r="BH3" s="28" t="s">
        <v>63</v>
      </c>
      <c r="BI3" s="29"/>
      <c r="BJ3" s="30"/>
      <c r="BK3" s="33" t="s">
        <v>64</v>
      </c>
      <c r="BL3" s="35"/>
      <c r="BM3" s="34"/>
      <c r="BN3" s="33" t="s">
        <v>65</v>
      </c>
      <c r="BO3" s="34"/>
    </row>
    <row r="4" spans="1:67" ht="106.5" customHeight="1">
      <c r="A4" s="44"/>
      <c r="B4" s="47"/>
      <c r="C4" s="47"/>
      <c r="D4" s="47"/>
      <c r="E4" s="36" t="s">
        <v>76</v>
      </c>
      <c r="F4" s="37"/>
      <c r="G4" s="36" t="s">
        <v>70</v>
      </c>
      <c r="H4" s="37"/>
      <c r="I4" s="36" t="s">
        <v>75</v>
      </c>
      <c r="J4" s="37"/>
      <c r="K4" s="38" t="s">
        <v>56</v>
      </c>
      <c r="L4" s="39"/>
      <c r="M4" s="40"/>
      <c r="N4" s="36" t="s">
        <v>79</v>
      </c>
      <c r="O4" s="37"/>
      <c r="P4" s="36" t="s">
        <v>71</v>
      </c>
      <c r="Q4" s="37"/>
      <c r="R4" s="36" t="s">
        <v>82</v>
      </c>
      <c r="S4" s="37"/>
      <c r="T4" s="38" t="s">
        <v>56</v>
      </c>
      <c r="U4" s="39"/>
      <c r="V4" s="40"/>
      <c r="W4" s="36" t="s">
        <v>72</v>
      </c>
      <c r="X4" s="37"/>
      <c r="Y4" s="36" t="s">
        <v>80</v>
      </c>
      <c r="Z4" s="37"/>
      <c r="AA4" s="36" t="s">
        <v>73</v>
      </c>
      <c r="AB4" s="37"/>
      <c r="AC4" s="38" t="s">
        <v>56</v>
      </c>
      <c r="AD4" s="39"/>
      <c r="AE4" s="40"/>
      <c r="AF4" s="36" t="s">
        <v>81</v>
      </c>
      <c r="AG4" s="37"/>
      <c r="AH4" s="38"/>
      <c r="AI4" s="40"/>
      <c r="AJ4" s="38"/>
      <c r="AK4" s="40"/>
      <c r="AL4" s="38"/>
      <c r="AM4" s="40"/>
      <c r="AN4" s="38"/>
      <c r="AO4" s="40"/>
      <c r="AP4" s="38" t="s">
        <v>56</v>
      </c>
      <c r="AQ4" s="39"/>
      <c r="AR4" s="40"/>
      <c r="AS4" s="36" t="s">
        <v>74</v>
      </c>
      <c r="AT4" s="37"/>
      <c r="AU4" s="38" t="s">
        <v>56</v>
      </c>
      <c r="AV4" s="39"/>
      <c r="AW4" s="40"/>
      <c r="AY4" s="28" t="s">
        <v>66</v>
      </c>
      <c r="AZ4" s="30"/>
      <c r="BA4" s="31" t="s">
        <v>67</v>
      </c>
      <c r="BB4" s="28" t="s">
        <v>66</v>
      </c>
      <c r="BC4" s="30"/>
      <c r="BD4" s="31" t="s">
        <v>67</v>
      </c>
      <c r="BE4" s="28" t="s">
        <v>66</v>
      </c>
      <c r="BF4" s="30"/>
      <c r="BG4" s="31" t="s">
        <v>67</v>
      </c>
      <c r="BH4" s="28" t="s">
        <v>66</v>
      </c>
      <c r="BI4" s="30"/>
      <c r="BJ4" s="31" t="s">
        <v>67</v>
      </c>
      <c r="BK4" s="28" t="s">
        <v>66</v>
      </c>
      <c r="BL4" s="30"/>
      <c r="BM4" s="31" t="s">
        <v>67</v>
      </c>
      <c r="BN4" s="28" t="s">
        <v>66</v>
      </c>
      <c r="BO4" s="30"/>
    </row>
    <row r="5" spans="1:67" ht="38.25">
      <c r="A5" s="45"/>
      <c r="B5" s="48"/>
      <c r="C5" s="48"/>
      <c r="D5" s="47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32"/>
      <c r="BB5" s="15" t="s">
        <v>68</v>
      </c>
      <c r="BC5" s="15" t="s">
        <v>69</v>
      </c>
      <c r="BD5" s="32"/>
      <c r="BE5" s="15" t="s">
        <v>68</v>
      </c>
      <c r="BF5" s="15" t="s">
        <v>69</v>
      </c>
      <c r="BG5" s="32"/>
      <c r="BH5" s="15" t="s">
        <v>68</v>
      </c>
      <c r="BI5" s="15" t="s">
        <v>69</v>
      </c>
      <c r="BJ5" s="32"/>
      <c r="BK5" s="15" t="s">
        <v>68</v>
      </c>
      <c r="BL5" s="15" t="s">
        <v>69</v>
      </c>
      <c r="BM5" s="32"/>
      <c r="BN5" s="15" t="s">
        <v>68</v>
      </c>
      <c r="BO5" s="15" t="s">
        <v>69</v>
      </c>
    </row>
    <row r="6" spans="1:67">
      <c r="A6" s="19">
        <v>42002</v>
      </c>
      <c r="B6" s="7" t="s">
        <v>58</v>
      </c>
      <c r="C6" s="1">
        <v>1</v>
      </c>
      <c r="D6" s="11" t="s">
        <v>5</v>
      </c>
      <c r="E6" s="21">
        <v>19.25</v>
      </c>
      <c r="F6" s="27">
        <v>28.95</v>
      </c>
      <c r="G6" s="22">
        <v>30</v>
      </c>
      <c r="H6" s="27">
        <v>39.9</v>
      </c>
      <c r="I6" s="22">
        <v>41.6</v>
      </c>
      <c r="J6" s="27">
        <v>56.18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26</v>
      </c>
      <c r="O6" s="27">
        <v>37</v>
      </c>
      <c r="P6" s="23">
        <v>26</v>
      </c>
      <c r="Q6" s="27">
        <v>44.5</v>
      </c>
      <c r="R6" s="23">
        <v>21.5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26.5</v>
      </c>
      <c r="X6" s="27">
        <v>35</v>
      </c>
      <c r="Y6" s="23">
        <v>22</v>
      </c>
      <c r="Z6" s="27">
        <v>34</v>
      </c>
      <c r="AA6" s="23">
        <v>32</v>
      </c>
      <c r="AB6" s="27">
        <v>33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28.5</v>
      </c>
      <c r="AG6" s="27">
        <v>30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30.28</v>
      </c>
      <c r="AZ6" s="16">
        <f t="shared" ref="AZ6:AZ45" si="3">IF(SUM(F6,H6,J6)=0,"",ROUND(AVERAGE(F6,H6,J6),2))</f>
        <v>41.68</v>
      </c>
      <c r="BA6" s="17">
        <f t="shared" ref="BA6:BA45" si="4">M6</f>
        <v>100</v>
      </c>
      <c r="BB6" s="16">
        <f t="shared" ref="BB6:BB45" si="5">IF(SUM(N6,P6,R6)=0,"",ROUND(AVERAGE(N6,P6,R6),2))</f>
        <v>24.5</v>
      </c>
      <c r="BC6" s="16">
        <f t="shared" ref="BC6:BC45" si="6">IF(SUM(O6,Q6,S6)=0,"",ROUND(AVERAGE(O6,Q6,S6),2))</f>
        <v>37.130000000000003</v>
      </c>
      <c r="BD6" s="17">
        <f t="shared" ref="BD6:BD45" si="7">V6</f>
        <v>100</v>
      </c>
      <c r="BE6" s="16">
        <f t="shared" ref="BE6:BE45" si="8">IF(SUM(W6,Y6,AA6)=0,"",ROUND(AVERAGE(W6,Y6,AA6),2))</f>
        <v>26.83</v>
      </c>
      <c r="BF6" s="16">
        <f t="shared" ref="BF6:BF45" si="9">IF(SUM(X6,Z6,AB6)=0,"",ROUND(AVERAGE(X6,Z6,AB6),2))</f>
        <v>34</v>
      </c>
      <c r="BG6" s="17">
        <f>AE6</f>
        <v>100</v>
      </c>
      <c r="BH6" s="17">
        <f>IF(SUM(AF6,AH6,AJ6,AL6,AN6)=0,"",AVERAGE(AF6,AH6,AJ6,AL6,AN6))</f>
        <v>28.5</v>
      </c>
      <c r="BI6" s="17">
        <f>IF(SUM(AG6,AI6,AK6,AM6,AO6)=0,"",AVERAGE(AG6,AI6,AK6,AM6,AO6))</f>
        <v>30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27.53</v>
      </c>
      <c r="BO6" s="18">
        <f t="shared" ref="BO6:BO45" si="15">ROUND(AVERAGE(AZ6,BC6,BF6,BI6,BL6),2)</f>
        <v>35.700000000000003</v>
      </c>
    </row>
    <row r="7" spans="1:67">
      <c r="A7" s="19">
        <v>42002</v>
      </c>
      <c r="B7" s="7" t="s">
        <v>58</v>
      </c>
      <c r="C7" s="1">
        <v>2</v>
      </c>
      <c r="D7" s="11" t="s">
        <v>6</v>
      </c>
      <c r="E7" s="21">
        <v>41.88</v>
      </c>
      <c r="F7" s="27">
        <v>41.88</v>
      </c>
      <c r="G7" s="22">
        <v>28.78</v>
      </c>
      <c r="H7" s="27">
        <v>45.75</v>
      </c>
      <c r="I7" s="22">
        <v>42.8</v>
      </c>
      <c r="J7" s="27">
        <v>46.65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31.11</v>
      </c>
      <c r="O7" s="27">
        <v>53.33</v>
      </c>
      <c r="P7" s="23">
        <v>44.6</v>
      </c>
      <c r="Q7" s="27">
        <v>60.5</v>
      </c>
      <c r="R7" s="23">
        <v>34.44</v>
      </c>
      <c r="S7" s="27">
        <v>42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46.66</v>
      </c>
      <c r="X7" s="27">
        <v>76.67</v>
      </c>
      <c r="Y7" s="23">
        <v>53.33</v>
      </c>
      <c r="Z7" s="27">
        <v>64.44</v>
      </c>
      <c r="AA7" s="23">
        <v>49</v>
      </c>
      <c r="AB7" s="27">
        <v>53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48</v>
      </c>
      <c r="AG7" s="27">
        <v>59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37.82</v>
      </c>
      <c r="AZ7" s="16">
        <f t="shared" si="3"/>
        <v>44.76</v>
      </c>
      <c r="BA7" s="17">
        <f t="shared" si="4"/>
        <v>100</v>
      </c>
      <c r="BB7" s="16">
        <f t="shared" si="5"/>
        <v>36.72</v>
      </c>
      <c r="BC7" s="16">
        <f t="shared" si="6"/>
        <v>51.94</v>
      </c>
      <c r="BD7" s="17">
        <f t="shared" si="7"/>
        <v>100</v>
      </c>
      <c r="BE7" s="16">
        <f t="shared" si="8"/>
        <v>49.66</v>
      </c>
      <c r="BF7" s="16">
        <f t="shared" si="9"/>
        <v>64.7</v>
      </c>
      <c r="BG7" s="17">
        <f t="shared" ref="BG7:BG45" si="24">AE7</f>
        <v>100</v>
      </c>
      <c r="BH7" s="17">
        <f t="shared" ref="BH7:BI45" si="25">IF(SUM(AF7,AH7,AJ7,AL7,AN7)=0,"",AVERAGE(AF7,AH7,AJ7,AL7,AN7))</f>
        <v>48</v>
      </c>
      <c r="BI7" s="17">
        <f t="shared" si="25"/>
        <v>59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43.05</v>
      </c>
      <c r="BO7" s="18">
        <f t="shared" si="15"/>
        <v>55.1</v>
      </c>
    </row>
    <row r="8" spans="1:67">
      <c r="A8" s="19">
        <v>42002</v>
      </c>
      <c r="B8" s="7" t="s">
        <v>58</v>
      </c>
      <c r="C8" s="1">
        <v>3</v>
      </c>
      <c r="D8" s="11" t="s">
        <v>7</v>
      </c>
      <c r="E8" s="21">
        <v>69.12</v>
      </c>
      <c r="F8" s="27">
        <v>69.12</v>
      </c>
      <c r="G8" s="22">
        <v>64.44</v>
      </c>
      <c r="H8" s="27">
        <v>64.44</v>
      </c>
      <c r="I8" s="22">
        <v>61.87</v>
      </c>
      <c r="J8" s="27">
        <v>61.87</v>
      </c>
      <c r="K8" s="10">
        <v>3</v>
      </c>
      <c r="L8" s="13">
        <f t="shared" si="16"/>
        <v>3</v>
      </c>
      <c r="M8" s="9">
        <f t="shared" si="17"/>
        <v>100</v>
      </c>
      <c r="N8" s="23">
        <v>77.66</v>
      </c>
      <c r="O8" s="27">
        <v>77.66</v>
      </c>
      <c r="P8" s="23">
        <v>57</v>
      </c>
      <c r="Q8" s="27">
        <v>57</v>
      </c>
      <c r="R8" s="23" t="s">
        <v>59</v>
      </c>
      <c r="S8" s="27" t="s">
        <v>59</v>
      </c>
      <c r="T8" s="10">
        <v>3</v>
      </c>
      <c r="U8" s="13">
        <f t="shared" si="0"/>
        <v>2</v>
      </c>
      <c r="V8" s="9">
        <f t="shared" si="18"/>
        <v>66.666666666666657</v>
      </c>
      <c r="W8" s="23">
        <v>66.66</v>
      </c>
      <c r="X8" s="27">
        <v>66.66</v>
      </c>
      <c r="Y8" s="23">
        <v>71.11</v>
      </c>
      <c r="Z8" s="27">
        <v>71.11</v>
      </c>
      <c r="AA8" s="23" t="s">
        <v>59</v>
      </c>
      <c r="AB8" s="27" t="s">
        <v>78</v>
      </c>
      <c r="AC8" s="10">
        <v>3</v>
      </c>
      <c r="AD8" s="13">
        <f t="shared" si="1"/>
        <v>2</v>
      </c>
      <c r="AE8" s="9">
        <f t="shared" si="19"/>
        <v>66.666666666666657</v>
      </c>
      <c r="AF8" s="23">
        <v>65</v>
      </c>
      <c r="AG8" s="27">
        <v>65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65.14</v>
      </c>
      <c r="AZ8" s="16">
        <f t="shared" si="3"/>
        <v>65.14</v>
      </c>
      <c r="BA8" s="17">
        <f t="shared" si="4"/>
        <v>100</v>
      </c>
      <c r="BB8" s="16">
        <f t="shared" si="5"/>
        <v>67.33</v>
      </c>
      <c r="BC8" s="16">
        <f t="shared" si="6"/>
        <v>67.33</v>
      </c>
      <c r="BD8" s="17">
        <f t="shared" si="7"/>
        <v>66.666666666666657</v>
      </c>
      <c r="BE8" s="16">
        <f t="shared" si="8"/>
        <v>68.89</v>
      </c>
      <c r="BF8" s="16">
        <f t="shared" si="9"/>
        <v>68.89</v>
      </c>
      <c r="BG8" s="17">
        <f t="shared" si="24"/>
        <v>66.666666666666657</v>
      </c>
      <c r="BH8" s="17">
        <f t="shared" si="25"/>
        <v>65</v>
      </c>
      <c r="BI8" s="17">
        <f t="shared" si="25"/>
        <v>65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66.59</v>
      </c>
      <c r="BO8" s="18">
        <f t="shared" si="15"/>
        <v>66.59</v>
      </c>
    </row>
    <row r="9" spans="1:67">
      <c r="A9" s="19">
        <v>42002</v>
      </c>
      <c r="B9" s="7" t="s">
        <v>58</v>
      </c>
      <c r="C9" s="1">
        <v>4</v>
      </c>
      <c r="D9" s="11" t="s">
        <v>8</v>
      </c>
      <c r="E9" s="21">
        <v>28.75</v>
      </c>
      <c r="F9" s="27">
        <v>139.80000000000001</v>
      </c>
      <c r="G9" s="22">
        <v>24</v>
      </c>
      <c r="H9" s="27">
        <v>74.8</v>
      </c>
      <c r="I9" s="22">
        <v>29.89</v>
      </c>
      <c r="J9" s="27">
        <v>134.19999999999999</v>
      </c>
      <c r="K9" s="10">
        <v>3</v>
      </c>
      <c r="L9" s="13">
        <f t="shared" si="16"/>
        <v>3</v>
      </c>
      <c r="M9" s="9">
        <f t="shared" si="17"/>
        <v>100</v>
      </c>
      <c r="N9" s="23">
        <v>46.67</v>
      </c>
      <c r="O9" s="27">
        <v>88.88</v>
      </c>
      <c r="P9" s="23">
        <v>35.44</v>
      </c>
      <c r="Q9" s="27">
        <v>125.2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8"/>
        <v>100</v>
      </c>
      <c r="W9" s="23">
        <v>33</v>
      </c>
      <c r="X9" s="27">
        <v>45.55</v>
      </c>
      <c r="Y9" s="23">
        <v>34</v>
      </c>
      <c r="Z9" s="27">
        <v>34</v>
      </c>
      <c r="AA9" s="23">
        <v>33</v>
      </c>
      <c r="AB9" s="27">
        <v>36</v>
      </c>
      <c r="AC9" s="10">
        <v>3</v>
      </c>
      <c r="AD9" s="13">
        <f t="shared" si="1"/>
        <v>3</v>
      </c>
      <c r="AE9" s="9">
        <f t="shared" si="19"/>
        <v>100</v>
      </c>
      <c r="AF9" s="23">
        <v>28</v>
      </c>
      <c r="AG9" s="27">
        <v>45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27.55</v>
      </c>
      <c r="AZ9" s="16">
        <f t="shared" si="3"/>
        <v>116.27</v>
      </c>
      <c r="BA9" s="17">
        <f t="shared" si="4"/>
        <v>100</v>
      </c>
      <c r="BB9" s="16">
        <f t="shared" si="5"/>
        <v>36.79</v>
      </c>
      <c r="BC9" s="16">
        <f t="shared" si="6"/>
        <v>94.32</v>
      </c>
      <c r="BD9" s="17">
        <f t="shared" si="7"/>
        <v>100</v>
      </c>
      <c r="BE9" s="16">
        <f t="shared" si="8"/>
        <v>33.33</v>
      </c>
      <c r="BF9" s="16">
        <f t="shared" si="9"/>
        <v>38.520000000000003</v>
      </c>
      <c r="BG9" s="17">
        <f t="shared" si="24"/>
        <v>100</v>
      </c>
      <c r="BH9" s="17">
        <f t="shared" si="25"/>
        <v>28</v>
      </c>
      <c r="BI9" s="17">
        <f t="shared" si="25"/>
        <v>45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31.42</v>
      </c>
      <c r="BO9" s="18">
        <f t="shared" si="15"/>
        <v>73.53</v>
      </c>
    </row>
    <row r="10" spans="1:67">
      <c r="A10" s="19">
        <v>42002</v>
      </c>
      <c r="B10" s="7" t="s">
        <v>58</v>
      </c>
      <c r="C10" s="1">
        <v>5</v>
      </c>
      <c r="D10" s="11" t="s">
        <v>9</v>
      </c>
      <c r="E10" s="21">
        <v>40.9</v>
      </c>
      <c r="F10" s="27">
        <v>79.900000000000006</v>
      </c>
      <c r="G10" s="22">
        <v>72.22</v>
      </c>
      <c r="H10" s="27">
        <v>86</v>
      </c>
      <c r="I10" s="22">
        <v>54.9</v>
      </c>
      <c r="J10" s="27">
        <v>82.3</v>
      </c>
      <c r="K10" s="10">
        <v>3</v>
      </c>
      <c r="L10" s="13">
        <f t="shared" si="16"/>
        <v>3</v>
      </c>
      <c r="M10" s="9">
        <f t="shared" si="17"/>
        <v>100</v>
      </c>
      <c r="N10" s="23">
        <v>64.44</v>
      </c>
      <c r="O10" s="27">
        <v>74.44</v>
      </c>
      <c r="P10" s="23">
        <v>58.33</v>
      </c>
      <c r="Q10" s="27">
        <v>79</v>
      </c>
      <c r="R10" s="23">
        <v>43.33</v>
      </c>
      <c r="S10" s="27">
        <v>67</v>
      </c>
      <c r="T10" s="10">
        <v>3</v>
      </c>
      <c r="U10" s="13">
        <f t="shared" si="0"/>
        <v>3</v>
      </c>
      <c r="V10" s="9">
        <f t="shared" si="18"/>
        <v>100</v>
      </c>
      <c r="W10" s="23">
        <v>45.65</v>
      </c>
      <c r="X10" s="27">
        <v>78</v>
      </c>
      <c r="Y10" s="23">
        <v>44</v>
      </c>
      <c r="Z10" s="27">
        <v>81</v>
      </c>
      <c r="AA10" s="23">
        <v>54</v>
      </c>
      <c r="AB10" s="27">
        <v>70</v>
      </c>
      <c r="AC10" s="10">
        <v>3</v>
      </c>
      <c r="AD10" s="13">
        <f t="shared" si="1"/>
        <v>3</v>
      </c>
      <c r="AE10" s="9">
        <f t="shared" si="19"/>
        <v>100</v>
      </c>
      <c r="AF10" s="23">
        <v>61.67</v>
      </c>
      <c r="AG10" s="27">
        <v>70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56.01</v>
      </c>
      <c r="AZ10" s="16">
        <f t="shared" si="3"/>
        <v>82.73</v>
      </c>
      <c r="BA10" s="17">
        <f t="shared" si="4"/>
        <v>100</v>
      </c>
      <c r="BB10" s="16">
        <f t="shared" si="5"/>
        <v>55.37</v>
      </c>
      <c r="BC10" s="16">
        <f t="shared" si="6"/>
        <v>73.48</v>
      </c>
      <c r="BD10" s="17">
        <f t="shared" si="7"/>
        <v>100</v>
      </c>
      <c r="BE10" s="16">
        <f t="shared" si="8"/>
        <v>47.88</v>
      </c>
      <c r="BF10" s="16">
        <f t="shared" si="9"/>
        <v>76.33</v>
      </c>
      <c r="BG10" s="17">
        <f t="shared" si="24"/>
        <v>100</v>
      </c>
      <c r="BH10" s="17">
        <f t="shared" si="25"/>
        <v>61.67</v>
      </c>
      <c r="BI10" s="17">
        <f t="shared" si="25"/>
        <v>70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55.23</v>
      </c>
      <c r="BO10" s="18">
        <f t="shared" si="15"/>
        <v>75.64</v>
      </c>
    </row>
    <row r="11" spans="1:67">
      <c r="A11" s="19">
        <v>42002</v>
      </c>
      <c r="B11" s="7" t="s">
        <v>58</v>
      </c>
      <c r="C11" s="1">
        <v>6</v>
      </c>
      <c r="D11" s="11" t="s">
        <v>10</v>
      </c>
      <c r="E11" s="21">
        <v>45</v>
      </c>
      <c r="F11" s="27">
        <v>46.58</v>
      </c>
      <c r="G11" s="22">
        <v>52.6</v>
      </c>
      <c r="H11" s="27">
        <v>53</v>
      </c>
      <c r="I11" s="22">
        <v>39.92</v>
      </c>
      <c r="J11" s="27">
        <v>43.26</v>
      </c>
      <c r="K11" s="10">
        <v>3</v>
      </c>
      <c r="L11" s="13">
        <f t="shared" si="16"/>
        <v>3</v>
      </c>
      <c r="M11" s="9">
        <f t="shared" si="17"/>
        <v>100</v>
      </c>
      <c r="N11" s="23">
        <v>48</v>
      </c>
      <c r="O11" s="27">
        <v>48</v>
      </c>
      <c r="P11" s="23">
        <v>42</v>
      </c>
      <c r="Q11" s="27">
        <v>42</v>
      </c>
      <c r="R11" s="23">
        <v>39</v>
      </c>
      <c r="S11" s="27">
        <v>39</v>
      </c>
      <c r="T11" s="10">
        <v>3</v>
      </c>
      <c r="U11" s="13">
        <f t="shared" si="0"/>
        <v>3</v>
      </c>
      <c r="V11" s="9">
        <f t="shared" si="18"/>
        <v>100</v>
      </c>
      <c r="W11" s="23">
        <v>44</v>
      </c>
      <c r="X11" s="27">
        <v>44</v>
      </c>
      <c r="Y11" s="23">
        <v>42</v>
      </c>
      <c r="Z11" s="27">
        <v>42</v>
      </c>
      <c r="AA11" s="23">
        <v>39</v>
      </c>
      <c r="AB11" s="27">
        <v>39</v>
      </c>
      <c r="AC11" s="10">
        <v>3</v>
      </c>
      <c r="AD11" s="13">
        <f t="shared" si="1"/>
        <v>3</v>
      </c>
      <c r="AE11" s="9">
        <f t="shared" si="19"/>
        <v>100</v>
      </c>
      <c r="AF11" s="23">
        <v>43</v>
      </c>
      <c r="AG11" s="27">
        <v>43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45.84</v>
      </c>
      <c r="AZ11" s="16">
        <f t="shared" si="3"/>
        <v>47.61</v>
      </c>
      <c r="BA11" s="17">
        <f t="shared" si="4"/>
        <v>100</v>
      </c>
      <c r="BB11" s="16">
        <f t="shared" si="5"/>
        <v>43</v>
      </c>
      <c r="BC11" s="16">
        <f t="shared" si="6"/>
        <v>43</v>
      </c>
      <c r="BD11" s="17">
        <f t="shared" si="7"/>
        <v>100</v>
      </c>
      <c r="BE11" s="16">
        <f t="shared" si="8"/>
        <v>41.67</v>
      </c>
      <c r="BF11" s="16">
        <f t="shared" si="9"/>
        <v>41.67</v>
      </c>
      <c r="BG11" s="17">
        <f t="shared" si="24"/>
        <v>100</v>
      </c>
      <c r="BH11" s="17">
        <f t="shared" si="25"/>
        <v>43</v>
      </c>
      <c r="BI11" s="17">
        <f t="shared" si="25"/>
        <v>43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43.38</v>
      </c>
      <c r="BO11" s="18">
        <f t="shared" si="15"/>
        <v>43.82</v>
      </c>
    </row>
    <row r="12" spans="1:67">
      <c r="A12" s="19">
        <v>42002</v>
      </c>
      <c r="B12" s="7" t="s">
        <v>58</v>
      </c>
      <c r="C12" s="1">
        <v>7</v>
      </c>
      <c r="D12" s="11" t="s">
        <v>45</v>
      </c>
      <c r="E12" s="21">
        <v>7.9</v>
      </c>
      <c r="F12" s="27">
        <v>7.9</v>
      </c>
      <c r="G12" s="22">
        <v>7.9</v>
      </c>
      <c r="H12" s="27">
        <v>7.9</v>
      </c>
      <c r="I12" s="22">
        <v>10.8</v>
      </c>
      <c r="J12" s="27">
        <v>10.8</v>
      </c>
      <c r="K12" s="10">
        <v>3</v>
      </c>
      <c r="L12" s="13">
        <f t="shared" si="16"/>
        <v>3</v>
      </c>
      <c r="M12" s="9">
        <f t="shared" si="17"/>
        <v>100</v>
      </c>
      <c r="N12" s="23">
        <v>18.5</v>
      </c>
      <c r="O12" s="27">
        <v>18.5</v>
      </c>
      <c r="P12" s="23">
        <v>12.5</v>
      </c>
      <c r="Q12" s="27">
        <v>12.5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14</v>
      </c>
      <c r="Y12" s="23">
        <v>13</v>
      </c>
      <c r="Z12" s="27">
        <v>13</v>
      </c>
      <c r="AA12" s="23">
        <v>13</v>
      </c>
      <c r="AB12" s="27">
        <v>13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13</v>
      </c>
      <c r="AG12" s="27">
        <v>13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8.8699999999999992</v>
      </c>
      <c r="AZ12" s="16">
        <f t="shared" si="3"/>
        <v>8.8699999999999992</v>
      </c>
      <c r="BA12" s="17">
        <f t="shared" si="4"/>
        <v>100</v>
      </c>
      <c r="BB12" s="16">
        <f t="shared" si="5"/>
        <v>13.83</v>
      </c>
      <c r="BC12" s="16">
        <f t="shared" si="6"/>
        <v>13.83</v>
      </c>
      <c r="BD12" s="17">
        <f t="shared" si="7"/>
        <v>100</v>
      </c>
      <c r="BE12" s="16">
        <f t="shared" si="8"/>
        <v>13.33</v>
      </c>
      <c r="BF12" s="16">
        <f t="shared" si="9"/>
        <v>13.33</v>
      </c>
      <c r="BG12" s="17">
        <f t="shared" si="24"/>
        <v>100</v>
      </c>
      <c r="BH12" s="17">
        <f t="shared" si="25"/>
        <v>13</v>
      </c>
      <c r="BI12" s="17">
        <f t="shared" si="25"/>
        <v>13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12.26</v>
      </c>
      <c r="BO12" s="18">
        <f t="shared" si="15"/>
        <v>12.26</v>
      </c>
    </row>
    <row r="13" spans="1:67">
      <c r="A13" s="19">
        <v>42002</v>
      </c>
      <c r="B13" s="7" t="s">
        <v>58</v>
      </c>
      <c r="C13" s="1">
        <v>8</v>
      </c>
      <c r="D13" s="11" t="s">
        <v>11</v>
      </c>
      <c r="E13" s="21">
        <v>299</v>
      </c>
      <c r="F13" s="27">
        <v>618</v>
      </c>
      <c r="G13" s="22">
        <v>262</v>
      </c>
      <c r="H13" s="27">
        <v>685</v>
      </c>
      <c r="I13" s="22">
        <v>574</v>
      </c>
      <c r="J13" s="27">
        <v>851</v>
      </c>
      <c r="K13" s="10">
        <v>3</v>
      </c>
      <c r="L13" s="13">
        <f t="shared" si="16"/>
        <v>3</v>
      </c>
      <c r="M13" s="9">
        <f t="shared" si="17"/>
        <v>100</v>
      </c>
      <c r="N13" s="23">
        <v>330</v>
      </c>
      <c r="O13" s="27">
        <v>440</v>
      </c>
      <c r="P13" s="23">
        <v>360</v>
      </c>
      <c r="Q13" s="27">
        <v>675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270</v>
      </c>
      <c r="X13" s="27">
        <v>528</v>
      </c>
      <c r="Y13" s="23">
        <v>260</v>
      </c>
      <c r="Z13" s="27">
        <v>670</v>
      </c>
      <c r="AA13" s="23">
        <v>250</v>
      </c>
      <c r="AB13" s="27">
        <v>780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250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378.33</v>
      </c>
      <c r="AZ13" s="16">
        <f t="shared" si="3"/>
        <v>718</v>
      </c>
      <c r="BA13" s="17">
        <f t="shared" si="4"/>
        <v>100</v>
      </c>
      <c r="BB13" s="16">
        <f t="shared" si="5"/>
        <v>345</v>
      </c>
      <c r="BC13" s="16">
        <f t="shared" si="6"/>
        <v>557.5</v>
      </c>
      <c r="BD13" s="17">
        <f t="shared" si="7"/>
        <v>66.666666666666657</v>
      </c>
      <c r="BE13" s="16">
        <f t="shared" si="8"/>
        <v>260</v>
      </c>
      <c r="BF13" s="16">
        <f t="shared" si="9"/>
        <v>659.33</v>
      </c>
      <c r="BG13" s="17">
        <f t="shared" si="24"/>
        <v>100</v>
      </c>
      <c r="BH13" s="17">
        <f t="shared" si="25"/>
        <v>250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308.33</v>
      </c>
      <c r="BO13" s="18">
        <f t="shared" si="15"/>
        <v>626.21</v>
      </c>
    </row>
    <row r="14" spans="1:67">
      <c r="A14" s="19">
        <v>42002</v>
      </c>
      <c r="B14" s="7" t="s">
        <v>58</v>
      </c>
      <c r="C14" s="1">
        <v>9</v>
      </c>
      <c r="D14" s="11" t="s">
        <v>12</v>
      </c>
      <c r="E14" s="21">
        <v>28.9</v>
      </c>
      <c r="F14" s="27">
        <v>53.9</v>
      </c>
      <c r="G14" s="22">
        <v>44</v>
      </c>
      <c r="H14" s="27">
        <v>44</v>
      </c>
      <c r="I14" s="22">
        <v>26.9</v>
      </c>
      <c r="J14" s="27">
        <v>60.9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3">
        <v>86.2</v>
      </c>
      <c r="Q14" s="27">
        <v>86.2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8"/>
        <v>66.666666666666657</v>
      </c>
      <c r="W14" s="23">
        <v>44</v>
      </c>
      <c r="X14" s="27">
        <v>44</v>
      </c>
      <c r="Y14" s="23">
        <v>50</v>
      </c>
      <c r="Z14" s="27">
        <v>50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>
        <v>65</v>
      </c>
      <c r="AG14" s="27">
        <v>65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1</v>
      </c>
      <c r="AR14" s="9">
        <f t="shared" si="21"/>
        <v>100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33.270000000000003</v>
      </c>
      <c r="AZ14" s="16">
        <f t="shared" si="3"/>
        <v>52.93</v>
      </c>
      <c r="BA14" s="17">
        <f t="shared" si="4"/>
        <v>100</v>
      </c>
      <c r="BB14" s="16">
        <f t="shared" si="5"/>
        <v>74.099999999999994</v>
      </c>
      <c r="BC14" s="16">
        <f t="shared" si="6"/>
        <v>74.099999999999994</v>
      </c>
      <c r="BD14" s="17">
        <f t="shared" si="7"/>
        <v>66.666666666666657</v>
      </c>
      <c r="BE14" s="16">
        <f t="shared" si="8"/>
        <v>47</v>
      </c>
      <c r="BF14" s="16">
        <f t="shared" si="9"/>
        <v>47</v>
      </c>
      <c r="BG14" s="17">
        <f t="shared" si="24"/>
        <v>66.666666666666657</v>
      </c>
      <c r="BH14" s="17">
        <f t="shared" si="25"/>
        <v>65</v>
      </c>
      <c r="BI14" s="17">
        <f t="shared" si="25"/>
        <v>65</v>
      </c>
      <c r="BJ14" s="17">
        <f t="shared" si="10"/>
        <v>100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54.84</v>
      </c>
      <c r="BO14" s="18">
        <f t="shared" si="15"/>
        <v>59.76</v>
      </c>
    </row>
    <row r="15" spans="1:67">
      <c r="A15" s="19">
        <v>42002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94.75</v>
      </c>
      <c r="H15" s="27">
        <v>365</v>
      </c>
      <c r="I15" s="22">
        <v>134.91</v>
      </c>
      <c r="J15" s="27">
        <v>379</v>
      </c>
      <c r="K15" s="10">
        <v>3</v>
      </c>
      <c r="L15" s="13">
        <f t="shared" si="16"/>
        <v>3</v>
      </c>
      <c r="M15" s="9">
        <f t="shared" si="17"/>
        <v>100</v>
      </c>
      <c r="N15" s="23">
        <v>260</v>
      </c>
      <c r="O15" s="27">
        <v>335</v>
      </c>
      <c r="P15" s="23">
        <v>252.9</v>
      </c>
      <c r="Q15" s="27">
        <v>378.2</v>
      </c>
      <c r="R15" s="23">
        <v>118</v>
      </c>
      <c r="S15" s="27">
        <v>271</v>
      </c>
      <c r="T15" s="10">
        <v>3</v>
      </c>
      <c r="U15" s="13">
        <f t="shared" si="0"/>
        <v>3</v>
      </c>
      <c r="V15" s="9">
        <f t="shared" si="18"/>
        <v>100</v>
      </c>
      <c r="W15" s="23">
        <v>150</v>
      </c>
      <c r="X15" s="27">
        <v>304</v>
      </c>
      <c r="Y15" s="23">
        <v>155</v>
      </c>
      <c r="Z15" s="27">
        <v>308</v>
      </c>
      <c r="AA15" s="23">
        <v>247</v>
      </c>
      <c r="AB15" s="27">
        <v>344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168</v>
      </c>
      <c r="AG15" s="27">
        <v>238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128.19</v>
      </c>
      <c r="AZ15" s="16">
        <f t="shared" si="3"/>
        <v>333.27</v>
      </c>
      <c r="BA15" s="17">
        <f t="shared" si="4"/>
        <v>100</v>
      </c>
      <c r="BB15" s="16">
        <f t="shared" si="5"/>
        <v>210.3</v>
      </c>
      <c r="BC15" s="16">
        <f t="shared" si="6"/>
        <v>328.07</v>
      </c>
      <c r="BD15" s="17">
        <f t="shared" si="7"/>
        <v>100</v>
      </c>
      <c r="BE15" s="16">
        <f t="shared" si="8"/>
        <v>184</v>
      </c>
      <c r="BF15" s="16">
        <f t="shared" si="9"/>
        <v>318.67</v>
      </c>
      <c r="BG15" s="17">
        <f t="shared" si="24"/>
        <v>100</v>
      </c>
      <c r="BH15" s="17">
        <f t="shared" si="25"/>
        <v>168</v>
      </c>
      <c r="BI15" s="17">
        <f t="shared" si="25"/>
        <v>238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172.62</v>
      </c>
      <c r="BO15" s="18">
        <f t="shared" si="15"/>
        <v>304.5</v>
      </c>
    </row>
    <row r="16" spans="1:67">
      <c r="A16" s="19">
        <v>42002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262.5</v>
      </c>
      <c r="H16" s="27">
        <v>399.9</v>
      </c>
      <c r="I16" s="22">
        <v>184.9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308</v>
      </c>
      <c r="O16" s="27">
        <v>413</v>
      </c>
      <c r="P16" s="23">
        <v>304.89999999999998</v>
      </c>
      <c r="Q16" s="27">
        <v>425</v>
      </c>
      <c r="R16" s="23">
        <v>173</v>
      </c>
      <c r="S16" s="27">
        <v>314</v>
      </c>
      <c r="T16" s="10">
        <v>3</v>
      </c>
      <c r="U16" s="13">
        <f t="shared" si="0"/>
        <v>3</v>
      </c>
      <c r="V16" s="9">
        <f t="shared" si="18"/>
        <v>100</v>
      </c>
      <c r="W16" s="23">
        <v>226</v>
      </c>
      <c r="X16" s="27">
        <v>414</v>
      </c>
      <c r="Y16" s="23">
        <v>303</v>
      </c>
      <c r="Z16" s="27">
        <v>451</v>
      </c>
      <c r="AA16" s="23">
        <v>323</v>
      </c>
      <c r="AB16" s="27">
        <v>370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288</v>
      </c>
      <c r="AG16" s="27">
        <v>319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203.22</v>
      </c>
      <c r="AZ16" s="16">
        <f t="shared" si="3"/>
        <v>359.2</v>
      </c>
      <c r="BA16" s="17">
        <f t="shared" si="4"/>
        <v>100</v>
      </c>
      <c r="BB16" s="16">
        <f t="shared" si="5"/>
        <v>261.97000000000003</v>
      </c>
      <c r="BC16" s="16">
        <f t="shared" si="6"/>
        <v>384</v>
      </c>
      <c r="BD16" s="17">
        <f t="shared" si="7"/>
        <v>100</v>
      </c>
      <c r="BE16" s="16">
        <f t="shared" si="8"/>
        <v>284</v>
      </c>
      <c r="BF16" s="16">
        <f t="shared" si="9"/>
        <v>411.67</v>
      </c>
      <c r="BG16" s="17">
        <f t="shared" si="24"/>
        <v>100</v>
      </c>
      <c r="BH16" s="17">
        <f t="shared" si="25"/>
        <v>288</v>
      </c>
      <c r="BI16" s="17">
        <f t="shared" si="25"/>
        <v>319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259.3</v>
      </c>
      <c r="BO16" s="18">
        <f t="shared" si="15"/>
        <v>368.47</v>
      </c>
    </row>
    <row r="17" spans="1:67">
      <c r="A17" s="19">
        <v>42002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413</v>
      </c>
      <c r="H17" s="27">
        <v>1085.29</v>
      </c>
      <c r="I17" s="22">
        <v>397.2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 t="s">
        <v>59</v>
      </c>
      <c r="O17" s="27" t="s">
        <v>59</v>
      </c>
      <c r="P17" s="23" t="s">
        <v>59</v>
      </c>
      <c r="Q17" s="27" t="s">
        <v>59</v>
      </c>
      <c r="R17" s="23" t="s">
        <v>59</v>
      </c>
      <c r="S17" s="27" t="s">
        <v>59</v>
      </c>
      <c r="T17" s="10">
        <v>3</v>
      </c>
      <c r="U17" s="13">
        <f t="shared" si="0"/>
        <v>0</v>
      </c>
      <c r="V17" s="9">
        <f t="shared" si="18"/>
        <v>0</v>
      </c>
      <c r="W17" s="23">
        <v>605</v>
      </c>
      <c r="X17" s="27">
        <v>605</v>
      </c>
      <c r="Y17" s="23">
        <v>493</v>
      </c>
      <c r="Z17" s="27">
        <v>493</v>
      </c>
      <c r="AA17" s="23">
        <v>624</v>
      </c>
      <c r="AB17" s="27">
        <v>678</v>
      </c>
      <c r="AC17" s="10">
        <v>3</v>
      </c>
      <c r="AD17" s="13">
        <f t="shared" si="1"/>
        <v>3</v>
      </c>
      <c r="AE17" s="9">
        <f t="shared" si="19"/>
        <v>100</v>
      </c>
      <c r="AF17" s="23" t="s">
        <v>59</v>
      </c>
      <c r="AG17" s="27" t="s">
        <v>59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0</v>
      </c>
      <c r="AR17" s="9">
        <f t="shared" si="21"/>
        <v>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425.51</v>
      </c>
      <c r="AZ17" s="16">
        <f t="shared" si="3"/>
        <v>821.65</v>
      </c>
      <c r="BA17" s="17">
        <f t="shared" si="4"/>
        <v>100</v>
      </c>
      <c r="BB17" s="16" t="str">
        <f t="shared" si="5"/>
        <v/>
      </c>
      <c r="BC17" s="16" t="str">
        <f t="shared" si="6"/>
        <v/>
      </c>
      <c r="BD17" s="17">
        <f t="shared" si="7"/>
        <v>0</v>
      </c>
      <c r="BE17" s="16">
        <f t="shared" si="8"/>
        <v>574</v>
      </c>
      <c r="BF17" s="16">
        <f t="shared" si="9"/>
        <v>592</v>
      </c>
      <c r="BG17" s="17">
        <f t="shared" si="24"/>
        <v>100</v>
      </c>
      <c r="BH17" s="17" t="str">
        <f t="shared" si="25"/>
        <v/>
      </c>
      <c r="BI17" s="17" t="str">
        <f t="shared" si="25"/>
        <v/>
      </c>
      <c r="BJ17" s="17">
        <f t="shared" si="10"/>
        <v>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499.76</v>
      </c>
      <c r="BO17" s="18">
        <f t="shared" si="15"/>
        <v>706.83</v>
      </c>
    </row>
    <row r="18" spans="1:67">
      <c r="A18" s="19">
        <v>42002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3" t="s">
        <v>59</v>
      </c>
      <c r="Q18" s="27" t="s">
        <v>78</v>
      </c>
      <c r="R18" s="23">
        <v>359</v>
      </c>
      <c r="S18" s="27">
        <v>359</v>
      </c>
      <c r="T18" s="10">
        <v>3</v>
      </c>
      <c r="U18" s="13">
        <f t="shared" si="0"/>
        <v>1</v>
      </c>
      <c r="V18" s="9">
        <f t="shared" si="18"/>
        <v>33.333333333333329</v>
      </c>
      <c r="W18" s="23">
        <v>340</v>
      </c>
      <c r="X18" s="27">
        <v>340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350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359</v>
      </c>
      <c r="BC18" s="16">
        <f t="shared" si="6"/>
        <v>359</v>
      </c>
      <c r="BD18" s="17">
        <f t="shared" si="7"/>
        <v>33.333333333333329</v>
      </c>
      <c r="BE18" s="16">
        <f t="shared" si="8"/>
        <v>340</v>
      </c>
      <c r="BF18" s="16">
        <f t="shared" si="9"/>
        <v>340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350</v>
      </c>
      <c r="BM18" s="17">
        <f t="shared" si="13"/>
        <v>100</v>
      </c>
      <c r="BN18" s="18">
        <f t="shared" si="14"/>
        <v>333</v>
      </c>
      <c r="BO18" s="18">
        <f t="shared" si="15"/>
        <v>349.67</v>
      </c>
    </row>
    <row r="19" spans="1:67">
      <c r="A19" s="19">
        <v>42002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89.9</v>
      </c>
      <c r="J19" s="27">
        <v>399</v>
      </c>
      <c r="K19" s="10">
        <v>3</v>
      </c>
      <c r="L19" s="13">
        <f t="shared" si="16"/>
        <v>1</v>
      </c>
      <c r="M19" s="9">
        <f t="shared" si="17"/>
        <v>33.333333333333329</v>
      </c>
      <c r="N19" s="23" t="s">
        <v>59</v>
      </c>
      <c r="O19" s="27" t="s">
        <v>59</v>
      </c>
      <c r="P19" s="23">
        <v>220</v>
      </c>
      <c r="Q19" s="27">
        <v>250</v>
      </c>
      <c r="R19" s="23">
        <v>219</v>
      </c>
      <c r="S19" s="27">
        <v>310</v>
      </c>
      <c r="T19" s="10">
        <v>3</v>
      </c>
      <c r="U19" s="13">
        <f t="shared" si="0"/>
        <v>2</v>
      </c>
      <c r="V19" s="9">
        <f t="shared" si="18"/>
        <v>66.666666666666657</v>
      </c>
      <c r="W19" s="23">
        <v>195</v>
      </c>
      <c r="X19" s="27">
        <v>340</v>
      </c>
      <c r="Y19" s="23" t="s">
        <v>59</v>
      </c>
      <c r="Z19" s="27" t="s">
        <v>59</v>
      </c>
      <c r="AA19" s="23" t="s">
        <v>59</v>
      </c>
      <c r="AB19" s="27" t="s">
        <v>59</v>
      </c>
      <c r="AC19" s="10">
        <v>3</v>
      </c>
      <c r="AD19" s="13">
        <f t="shared" si="1"/>
        <v>1</v>
      </c>
      <c r="AE19" s="9">
        <f t="shared" si="19"/>
        <v>33.333333333333329</v>
      </c>
      <c r="AF19" s="23">
        <v>260</v>
      </c>
      <c r="AG19" s="27">
        <v>260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1</v>
      </c>
      <c r="AR19" s="9">
        <f t="shared" si="21"/>
        <v>100</v>
      </c>
      <c r="AS19" s="23">
        <v>250</v>
      </c>
      <c r="AT19" s="27">
        <v>320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89.9</v>
      </c>
      <c r="AZ19" s="16">
        <f t="shared" si="3"/>
        <v>399</v>
      </c>
      <c r="BA19" s="17">
        <f t="shared" si="4"/>
        <v>33.333333333333329</v>
      </c>
      <c r="BB19" s="16">
        <f t="shared" si="5"/>
        <v>219.5</v>
      </c>
      <c r="BC19" s="16">
        <f t="shared" si="6"/>
        <v>280</v>
      </c>
      <c r="BD19" s="17">
        <f t="shared" si="7"/>
        <v>66.666666666666657</v>
      </c>
      <c r="BE19" s="16">
        <f t="shared" si="8"/>
        <v>195</v>
      </c>
      <c r="BF19" s="16">
        <f t="shared" si="9"/>
        <v>340</v>
      </c>
      <c r="BG19" s="17">
        <f t="shared" si="24"/>
        <v>33.333333333333329</v>
      </c>
      <c r="BH19" s="17">
        <f t="shared" si="25"/>
        <v>260</v>
      </c>
      <c r="BI19" s="17">
        <f t="shared" si="25"/>
        <v>260</v>
      </c>
      <c r="BJ19" s="17">
        <f t="shared" si="10"/>
        <v>100</v>
      </c>
      <c r="BK19" s="17">
        <f t="shared" si="11"/>
        <v>250</v>
      </c>
      <c r="BL19" s="17">
        <f t="shared" si="12"/>
        <v>320</v>
      </c>
      <c r="BM19" s="17">
        <f t="shared" si="13"/>
        <v>100</v>
      </c>
      <c r="BN19" s="18">
        <f t="shared" si="14"/>
        <v>202.88</v>
      </c>
      <c r="BO19" s="18">
        <f t="shared" si="15"/>
        <v>319.8</v>
      </c>
    </row>
    <row r="20" spans="1:67">
      <c r="A20" s="19">
        <v>42002</v>
      </c>
      <c r="B20" s="7" t="s">
        <v>58</v>
      </c>
      <c r="C20" s="1">
        <v>15</v>
      </c>
      <c r="D20" s="11" t="s">
        <v>18</v>
      </c>
      <c r="E20" s="21">
        <v>100.8</v>
      </c>
      <c r="F20" s="27">
        <v>105</v>
      </c>
      <c r="G20" s="22">
        <v>115.9</v>
      </c>
      <c r="H20" s="27">
        <v>131.9</v>
      </c>
      <c r="I20" s="22">
        <v>142.1</v>
      </c>
      <c r="J20" s="27">
        <v>142.1</v>
      </c>
      <c r="K20" s="10">
        <v>3</v>
      </c>
      <c r="L20" s="13">
        <f t="shared" si="16"/>
        <v>3</v>
      </c>
      <c r="M20" s="9">
        <f t="shared" si="17"/>
        <v>100</v>
      </c>
      <c r="N20" s="23">
        <v>137</v>
      </c>
      <c r="O20" s="27">
        <v>145</v>
      </c>
      <c r="P20" s="23">
        <v>148</v>
      </c>
      <c r="Q20" s="27">
        <v>148</v>
      </c>
      <c r="R20" s="23">
        <v>134</v>
      </c>
      <c r="S20" s="27">
        <v>134</v>
      </c>
      <c r="T20" s="10">
        <v>3</v>
      </c>
      <c r="U20" s="13">
        <f t="shared" si="0"/>
        <v>3</v>
      </c>
      <c r="V20" s="9">
        <f t="shared" si="18"/>
        <v>100</v>
      </c>
      <c r="W20" s="23">
        <v>130</v>
      </c>
      <c r="X20" s="27">
        <v>130</v>
      </c>
      <c r="Y20" s="23">
        <v>99.9</v>
      </c>
      <c r="Z20" s="27">
        <v>99.9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119.6</v>
      </c>
      <c r="AZ20" s="16">
        <f t="shared" si="3"/>
        <v>126.33</v>
      </c>
      <c r="BA20" s="17">
        <f t="shared" si="4"/>
        <v>100</v>
      </c>
      <c r="BB20" s="16">
        <f t="shared" si="5"/>
        <v>139.66999999999999</v>
      </c>
      <c r="BC20" s="16">
        <f t="shared" si="6"/>
        <v>142.33000000000001</v>
      </c>
      <c r="BD20" s="17">
        <f t="shared" si="7"/>
        <v>100</v>
      </c>
      <c r="BE20" s="16">
        <f t="shared" si="8"/>
        <v>114.95</v>
      </c>
      <c r="BF20" s="16">
        <f t="shared" si="9"/>
        <v>114.95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124.74</v>
      </c>
      <c r="BO20" s="18">
        <f t="shared" si="15"/>
        <v>127.87</v>
      </c>
    </row>
    <row r="21" spans="1:67">
      <c r="A21" s="19">
        <v>42002</v>
      </c>
      <c r="B21" s="7" t="s">
        <v>58</v>
      </c>
      <c r="C21" s="1">
        <v>16</v>
      </c>
      <c r="D21" s="11" t="s">
        <v>19</v>
      </c>
      <c r="E21" s="21">
        <v>45.2</v>
      </c>
      <c r="F21" s="27">
        <v>109.9</v>
      </c>
      <c r="G21" s="22">
        <v>96</v>
      </c>
      <c r="H21" s="27">
        <v>213</v>
      </c>
      <c r="I21" s="22">
        <v>44.9</v>
      </c>
      <c r="J21" s="27">
        <v>215.7</v>
      </c>
      <c r="K21" s="10">
        <v>3</v>
      </c>
      <c r="L21" s="13">
        <f t="shared" si="16"/>
        <v>3</v>
      </c>
      <c r="M21" s="9">
        <f t="shared" si="17"/>
        <v>100</v>
      </c>
      <c r="N21" s="23">
        <v>55</v>
      </c>
      <c r="O21" s="27">
        <v>230</v>
      </c>
      <c r="P21" s="23">
        <v>62.1</v>
      </c>
      <c r="Q21" s="27">
        <v>190.8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8"/>
        <v>66.666666666666657</v>
      </c>
      <c r="W21" s="23">
        <v>48</v>
      </c>
      <c r="X21" s="27">
        <v>217</v>
      </c>
      <c r="Y21" s="23">
        <v>78</v>
      </c>
      <c r="Z21" s="27">
        <v>213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54</v>
      </c>
      <c r="AG21" s="27">
        <v>238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62.03</v>
      </c>
      <c r="AZ21" s="16">
        <f t="shared" si="3"/>
        <v>179.53</v>
      </c>
      <c r="BA21" s="17">
        <f t="shared" si="4"/>
        <v>100</v>
      </c>
      <c r="BB21" s="16">
        <f t="shared" si="5"/>
        <v>58.55</v>
      </c>
      <c r="BC21" s="16">
        <f t="shared" si="6"/>
        <v>210.4</v>
      </c>
      <c r="BD21" s="17">
        <f t="shared" si="7"/>
        <v>66.666666666666657</v>
      </c>
      <c r="BE21" s="16">
        <f t="shared" si="8"/>
        <v>63</v>
      </c>
      <c r="BF21" s="16">
        <f t="shared" si="9"/>
        <v>215</v>
      </c>
      <c r="BG21" s="17">
        <f t="shared" si="24"/>
        <v>66.666666666666657</v>
      </c>
      <c r="BH21" s="17">
        <f t="shared" si="25"/>
        <v>54</v>
      </c>
      <c r="BI21" s="17">
        <f t="shared" si="25"/>
        <v>238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59.4</v>
      </c>
      <c r="BO21" s="18">
        <f t="shared" si="15"/>
        <v>210.73</v>
      </c>
    </row>
    <row r="22" spans="1:67">
      <c r="A22" s="19">
        <v>42002</v>
      </c>
      <c r="B22" s="7" t="s">
        <v>58</v>
      </c>
      <c r="C22" s="1">
        <v>17</v>
      </c>
      <c r="D22" s="11" t="s">
        <v>20</v>
      </c>
      <c r="E22" s="21">
        <v>368.33</v>
      </c>
      <c r="F22" s="27">
        <v>368.33</v>
      </c>
      <c r="G22" s="22">
        <v>284.89999999999998</v>
      </c>
      <c r="H22" s="27">
        <v>585</v>
      </c>
      <c r="I22" s="22" t="s">
        <v>59</v>
      </c>
      <c r="J22" s="27" t="s">
        <v>59</v>
      </c>
      <c r="K22" s="10">
        <v>3</v>
      </c>
      <c r="L22" s="13">
        <f t="shared" si="16"/>
        <v>2</v>
      </c>
      <c r="M22" s="9">
        <f t="shared" si="17"/>
        <v>66.666666666666657</v>
      </c>
      <c r="N22" s="23">
        <v>330</v>
      </c>
      <c r="O22" s="27">
        <v>330</v>
      </c>
      <c r="P22" s="23">
        <v>196</v>
      </c>
      <c r="Q22" s="27">
        <v>294.39999999999998</v>
      </c>
      <c r="R22" s="23" t="s">
        <v>59</v>
      </c>
      <c r="S22" s="27" t="s">
        <v>59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153</v>
      </c>
      <c r="X22" s="27">
        <v>420</v>
      </c>
      <c r="Y22" s="23">
        <v>156</v>
      </c>
      <c r="Z22" s="27">
        <v>169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>
        <v>236</v>
      </c>
      <c r="AG22" s="27">
        <v>322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1</v>
      </c>
      <c r="AR22" s="9">
        <f t="shared" si="21"/>
        <v>100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326.62</v>
      </c>
      <c r="AZ22" s="16">
        <f t="shared" si="3"/>
        <v>476.67</v>
      </c>
      <c r="BA22" s="17">
        <f t="shared" si="4"/>
        <v>66.666666666666657</v>
      </c>
      <c r="BB22" s="16">
        <f t="shared" si="5"/>
        <v>263</v>
      </c>
      <c r="BC22" s="16">
        <f t="shared" si="6"/>
        <v>312.2</v>
      </c>
      <c r="BD22" s="17">
        <f t="shared" si="7"/>
        <v>66.666666666666657</v>
      </c>
      <c r="BE22" s="16">
        <f t="shared" si="8"/>
        <v>154.5</v>
      </c>
      <c r="BF22" s="16">
        <f t="shared" si="9"/>
        <v>294.5</v>
      </c>
      <c r="BG22" s="17">
        <f t="shared" si="24"/>
        <v>66.666666666666657</v>
      </c>
      <c r="BH22" s="17">
        <f t="shared" si="25"/>
        <v>236</v>
      </c>
      <c r="BI22" s="17">
        <f t="shared" si="25"/>
        <v>322</v>
      </c>
      <c r="BJ22" s="17">
        <f t="shared" si="10"/>
        <v>100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245.03</v>
      </c>
      <c r="BO22" s="18">
        <f t="shared" si="15"/>
        <v>351.34</v>
      </c>
    </row>
    <row r="23" spans="1:67">
      <c r="A23" s="19">
        <v>42002</v>
      </c>
      <c r="B23" s="7" t="s">
        <v>58</v>
      </c>
      <c r="C23" s="1">
        <v>18</v>
      </c>
      <c r="D23" s="11" t="s">
        <v>21</v>
      </c>
      <c r="E23" s="21">
        <v>119.93</v>
      </c>
      <c r="F23" s="27">
        <v>132.86000000000001</v>
      </c>
      <c r="G23" s="22">
        <v>162.5</v>
      </c>
      <c r="H23" s="27">
        <v>268</v>
      </c>
      <c r="I23" s="22">
        <v>85.5</v>
      </c>
      <c r="J23" s="27">
        <v>107</v>
      </c>
      <c r="K23" s="10">
        <v>3</v>
      </c>
      <c r="L23" s="13">
        <f t="shared" si="16"/>
        <v>3</v>
      </c>
      <c r="M23" s="9">
        <f t="shared" si="17"/>
        <v>100</v>
      </c>
      <c r="N23" s="23">
        <v>130</v>
      </c>
      <c r="O23" s="27">
        <v>130</v>
      </c>
      <c r="P23" s="23">
        <v>113.5</v>
      </c>
      <c r="Q23" s="27">
        <v>127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105</v>
      </c>
      <c r="X23" s="27">
        <v>292</v>
      </c>
      <c r="Y23" s="23">
        <v>105</v>
      </c>
      <c r="Z23" s="27">
        <v>105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>
        <v>125</v>
      </c>
      <c r="AG23" s="27">
        <v>125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1</v>
      </c>
      <c r="AR23" s="9">
        <f t="shared" si="21"/>
        <v>100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122.64</v>
      </c>
      <c r="AZ23" s="16">
        <f t="shared" si="3"/>
        <v>169.29</v>
      </c>
      <c r="BA23" s="17">
        <f t="shared" si="4"/>
        <v>100</v>
      </c>
      <c r="BB23" s="16">
        <f t="shared" si="5"/>
        <v>121.75</v>
      </c>
      <c r="BC23" s="16">
        <f t="shared" si="6"/>
        <v>128.5</v>
      </c>
      <c r="BD23" s="17">
        <f t="shared" si="7"/>
        <v>66.666666666666657</v>
      </c>
      <c r="BE23" s="16">
        <f t="shared" si="8"/>
        <v>105</v>
      </c>
      <c r="BF23" s="16">
        <f t="shared" si="9"/>
        <v>198.5</v>
      </c>
      <c r="BG23" s="17">
        <f t="shared" si="24"/>
        <v>66.666666666666657</v>
      </c>
      <c r="BH23" s="17">
        <f t="shared" si="25"/>
        <v>125</v>
      </c>
      <c r="BI23" s="17">
        <f t="shared" si="25"/>
        <v>125</v>
      </c>
      <c r="BJ23" s="17">
        <f t="shared" si="10"/>
        <v>100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118.6</v>
      </c>
      <c r="BO23" s="18">
        <f t="shared" si="15"/>
        <v>155.32</v>
      </c>
    </row>
    <row r="24" spans="1:67">
      <c r="A24" s="19">
        <v>42002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23.1</v>
      </c>
      <c r="H24" s="27">
        <v>57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3">
        <v>19.5</v>
      </c>
      <c r="Q24" s="27">
        <v>58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17</v>
      </c>
      <c r="X24" s="27">
        <v>83</v>
      </c>
      <c r="Y24" s="23">
        <v>27</v>
      </c>
      <c r="Z24" s="27">
        <v>52</v>
      </c>
      <c r="AA24" s="23">
        <v>35</v>
      </c>
      <c r="AB24" s="27">
        <v>67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19.61</v>
      </c>
      <c r="AZ24" s="16">
        <f t="shared" si="3"/>
        <v>60.03</v>
      </c>
      <c r="BA24" s="17">
        <f t="shared" si="4"/>
        <v>100</v>
      </c>
      <c r="BB24" s="16">
        <f t="shared" si="5"/>
        <v>20.25</v>
      </c>
      <c r="BC24" s="16">
        <f t="shared" si="6"/>
        <v>55</v>
      </c>
      <c r="BD24" s="17">
        <f t="shared" si="7"/>
        <v>66.666666666666657</v>
      </c>
      <c r="BE24" s="16">
        <f t="shared" si="8"/>
        <v>26.33</v>
      </c>
      <c r="BF24" s="16">
        <f t="shared" si="9"/>
        <v>67.33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21.3</v>
      </c>
      <c r="BO24" s="18">
        <f t="shared" si="15"/>
        <v>58.84</v>
      </c>
    </row>
    <row r="25" spans="1:67">
      <c r="A25" s="19">
        <v>42002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>
        <v>36</v>
      </c>
      <c r="H25" s="27">
        <v>79.56</v>
      </c>
      <c r="I25" s="22">
        <v>48.4</v>
      </c>
      <c r="J25" s="27">
        <v>62</v>
      </c>
      <c r="K25" s="10">
        <v>3</v>
      </c>
      <c r="L25" s="13">
        <f t="shared" si="16"/>
        <v>3</v>
      </c>
      <c r="M25" s="9">
        <f t="shared" si="17"/>
        <v>100</v>
      </c>
      <c r="N25" s="23">
        <v>55</v>
      </c>
      <c r="O25" s="27">
        <v>60</v>
      </c>
      <c r="P25" s="23">
        <v>57.5</v>
      </c>
      <c r="Q25" s="27">
        <v>88.33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71.58</v>
      </c>
      <c r="Y25" s="23">
        <v>75</v>
      </c>
      <c r="Z25" s="27">
        <v>79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85.71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40.33</v>
      </c>
      <c r="AZ25" s="16">
        <f t="shared" si="3"/>
        <v>83.1</v>
      </c>
      <c r="BA25" s="17">
        <f t="shared" si="4"/>
        <v>100</v>
      </c>
      <c r="BB25" s="16">
        <f t="shared" si="5"/>
        <v>56.25</v>
      </c>
      <c r="BC25" s="16">
        <f t="shared" si="6"/>
        <v>74.17</v>
      </c>
      <c r="BD25" s="17">
        <f t="shared" si="7"/>
        <v>66.666666666666657</v>
      </c>
      <c r="BE25" s="16">
        <f t="shared" si="8"/>
        <v>70.5</v>
      </c>
      <c r="BF25" s="16">
        <f t="shared" si="9"/>
        <v>75.290000000000006</v>
      </c>
      <c r="BG25" s="17">
        <f t="shared" si="24"/>
        <v>66.666666666666657</v>
      </c>
      <c r="BH25" s="17">
        <f t="shared" si="25"/>
        <v>65</v>
      </c>
      <c r="BI25" s="17">
        <f t="shared" si="25"/>
        <v>85.71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58.02</v>
      </c>
      <c r="BO25" s="18">
        <f t="shared" si="15"/>
        <v>79.569999999999993</v>
      </c>
    </row>
    <row r="26" spans="1:67">
      <c r="A26" s="19">
        <v>42002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38.11</v>
      </c>
      <c r="G26" s="22">
        <v>34.94</v>
      </c>
      <c r="H26" s="27">
        <v>40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44.62</v>
      </c>
      <c r="O26" s="27">
        <v>63.75</v>
      </c>
      <c r="P26" s="23">
        <v>44.62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49.6</v>
      </c>
      <c r="X26" s="27">
        <v>52.8</v>
      </c>
      <c r="Y26" s="23">
        <v>44.8</v>
      </c>
      <c r="Z26" s="27">
        <v>56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50</v>
      </c>
      <c r="AG26" s="27">
        <v>50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32.159999999999997</v>
      </c>
      <c r="AZ26" s="16">
        <f t="shared" si="3"/>
        <v>40.04</v>
      </c>
      <c r="BA26" s="17">
        <f t="shared" si="4"/>
        <v>100</v>
      </c>
      <c r="BB26" s="16">
        <f t="shared" si="5"/>
        <v>44.62</v>
      </c>
      <c r="BC26" s="16">
        <f t="shared" si="6"/>
        <v>57.29</v>
      </c>
      <c r="BD26" s="17">
        <f t="shared" si="7"/>
        <v>66.666666666666657</v>
      </c>
      <c r="BE26" s="16">
        <f t="shared" si="8"/>
        <v>47.2</v>
      </c>
      <c r="BF26" s="16">
        <f t="shared" si="9"/>
        <v>54.4</v>
      </c>
      <c r="BG26" s="17">
        <f t="shared" si="24"/>
        <v>66.666666666666657</v>
      </c>
      <c r="BH26" s="17">
        <f t="shared" si="25"/>
        <v>50</v>
      </c>
      <c r="BI26" s="17">
        <f t="shared" si="25"/>
        <v>50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43.5</v>
      </c>
      <c r="BO26" s="18">
        <f t="shared" si="15"/>
        <v>50.43</v>
      </c>
    </row>
    <row r="27" spans="1:67">
      <c r="A27" s="19">
        <v>42002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53.9</v>
      </c>
      <c r="G27" s="22">
        <v>39.89</v>
      </c>
      <c r="H27" s="27">
        <v>44</v>
      </c>
      <c r="I27" s="22">
        <v>34.33</v>
      </c>
      <c r="J27" s="27">
        <v>65.08</v>
      </c>
      <c r="K27" s="10">
        <v>3</v>
      </c>
      <c r="L27" s="13">
        <f t="shared" si="16"/>
        <v>3</v>
      </c>
      <c r="M27" s="9">
        <f t="shared" si="17"/>
        <v>100</v>
      </c>
      <c r="N27" s="23">
        <v>49</v>
      </c>
      <c r="O27" s="27">
        <v>50</v>
      </c>
      <c r="P27" s="23">
        <v>45.2</v>
      </c>
      <c r="Q27" s="27">
        <v>60.6</v>
      </c>
      <c r="R27" s="23">
        <v>45.56</v>
      </c>
      <c r="S27" s="27">
        <v>48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65</v>
      </c>
      <c r="Y27" s="23">
        <v>45</v>
      </c>
      <c r="Z27" s="27">
        <v>70.53</v>
      </c>
      <c r="AA27" s="23">
        <v>47</v>
      </c>
      <c r="AB27" s="27">
        <v>52</v>
      </c>
      <c r="AC27" s="10">
        <v>3</v>
      </c>
      <c r="AD27" s="13">
        <f t="shared" si="1"/>
        <v>3</v>
      </c>
      <c r="AE27" s="9">
        <f t="shared" si="19"/>
        <v>100</v>
      </c>
      <c r="AF27" s="23">
        <v>52</v>
      </c>
      <c r="AG27" s="27">
        <v>54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35.71</v>
      </c>
      <c r="AZ27" s="16">
        <f t="shared" si="3"/>
        <v>54.33</v>
      </c>
      <c r="BA27" s="17">
        <f t="shared" si="4"/>
        <v>100</v>
      </c>
      <c r="BB27" s="16">
        <f t="shared" si="5"/>
        <v>46.59</v>
      </c>
      <c r="BC27" s="16">
        <f t="shared" si="6"/>
        <v>52.87</v>
      </c>
      <c r="BD27" s="17">
        <f t="shared" si="7"/>
        <v>100</v>
      </c>
      <c r="BE27" s="16">
        <f t="shared" si="8"/>
        <v>46.33</v>
      </c>
      <c r="BF27" s="16">
        <f t="shared" si="9"/>
        <v>62.51</v>
      </c>
      <c r="BG27" s="17">
        <f t="shared" si="24"/>
        <v>100</v>
      </c>
      <c r="BH27" s="17">
        <f t="shared" si="25"/>
        <v>52</v>
      </c>
      <c r="BI27" s="17">
        <f t="shared" si="25"/>
        <v>54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48.13</v>
      </c>
      <c r="BO27" s="18">
        <f t="shared" si="15"/>
        <v>56.74</v>
      </c>
    </row>
    <row r="28" spans="1:67">
      <c r="A28" s="19">
        <v>42002</v>
      </c>
      <c r="B28" s="7" t="s">
        <v>58</v>
      </c>
      <c r="C28" s="1">
        <v>23</v>
      </c>
      <c r="D28" s="11" t="s">
        <v>24</v>
      </c>
      <c r="E28" s="21">
        <v>182.4</v>
      </c>
      <c r="F28" s="27">
        <v>317.73</v>
      </c>
      <c r="G28" s="22">
        <v>232.78</v>
      </c>
      <c r="H28" s="27">
        <v>257</v>
      </c>
      <c r="I28" s="22">
        <v>189.5</v>
      </c>
      <c r="J28" s="27">
        <v>324.5</v>
      </c>
      <c r="K28" s="10">
        <v>3</v>
      </c>
      <c r="L28" s="13">
        <f t="shared" si="16"/>
        <v>3</v>
      </c>
      <c r="M28" s="9">
        <f t="shared" si="17"/>
        <v>100</v>
      </c>
      <c r="N28" s="23">
        <v>150</v>
      </c>
      <c r="O28" s="27">
        <v>150</v>
      </c>
      <c r="P28" s="23">
        <v>199.9</v>
      </c>
      <c r="Q28" s="27">
        <v>199.9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217</v>
      </c>
      <c r="AB28" s="27">
        <v>217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201.56</v>
      </c>
      <c r="AZ28" s="16">
        <f t="shared" si="3"/>
        <v>299.74</v>
      </c>
      <c r="BA28" s="17">
        <f t="shared" si="4"/>
        <v>100</v>
      </c>
      <c r="BB28" s="16">
        <f t="shared" si="5"/>
        <v>178.63</v>
      </c>
      <c r="BC28" s="16">
        <f t="shared" si="6"/>
        <v>178.63</v>
      </c>
      <c r="BD28" s="17">
        <f t="shared" si="7"/>
        <v>100</v>
      </c>
      <c r="BE28" s="16">
        <f t="shared" si="8"/>
        <v>217</v>
      </c>
      <c r="BF28" s="16">
        <f t="shared" si="9"/>
        <v>217</v>
      </c>
      <c r="BG28" s="17">
        <f t="shared" si="24"/>
        <v>33.333333333333329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204.3</v>
      </c>
      <c r="BO28" s="18">
        <f t="shared" si="15"/>
        <v>228.84</v>
      </c>
    </row>
    <row r="29" spans="1:67">
      <c r="A29" s="19">
        <v>42002</v>
      </c>
      <c r="B29" s="7" t="s">
        <v>58</v>
      </c>
      <c r="C29" s="1">
        <v>24</v>
      </c>
      <c r="D29" s="11" t="s">
        <v>25</v>
      </c>
      <c r="E29" s="21">
        <v>288.33</v>
      </c>
      <c r="F29" s="27">
        <v>473.89</v>
      </c>
      <c r="G29" s="22">
        <v>461.11</v>
      </c>
      <c r="H29" s="27">
        <v>519</v>
      </c>
      <c r="I29" s="22">
        <v>422.78</v>
      </c>
      <c r="J29" s="27">
        <v>432</v>
      </c>
      <c r="K29" s="10">
        <v>3</v>
      </c>
      <c r="L29" s="13">
        <f t="shared" si="16"/>
        <v>3</v>
      </c>
      <c r="M29" s="9">
        <f t="shared" si="17"/>
        <v>100</v>
      </c>
      <c r="N29" s="23">
        <v>237.84</v>
      </c>
      <c r="O29" s="27">
        <v>415</v>
      </c>
      <c r="P29" s="23">
        <v>216.67</v>
      </c>
      <c r="Q29" s="27">
        <v>452.78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8"/>
        <v>100</v>
      </c>
      <c r="W29" s="23">
        <v>220</v>
      </c>
      <c r="X29" s="27">
        <v>516.66</v>
      </c>
      <c r="Y29" s="23">
        <v>133.33000000000001</v>
      </c>
      <c r="Z29" s="27">
        <v>388.88</v>
      </c>
      <c r="AA29" s="23">
        <v>380</v>
      </c>
      <c r="AB29" s="27">
        <v>380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390.74</v>
      </c>
      <c r="AZ29" s="16">
        <f t="shared" si="3"/>
        <v>474.96</v>
      </c>
      <c r="BA29" s="17">
        <f t="shared" si="4"/>
        <v>100</v>
      </c>
      <c r="BB29" s="16">
        <f t="shared" si="5"/>
        <v>260.76</v>
      </c>
      <c r="BC29" s="16">
        <f t="shared" si="6"/>
        <v>422.59</v>
      </c>
      <c r="BD29" s="17">
        <f t="shared" si="7"/>
        <v>100</v>
      </c>
      <c r="BE29" s="16">
        <f t="shared" si="8"/>
        <v>244.44</v>
      </c>
      <c r="BF29" s="16">
        <f t="shared" si="9"/>
        <v>428.51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298.99</v>
      </c>
      <c r="BO29" s="18">
        <f t="shared" si="15"/>
        <v>406.52</v>
      </c>
    </row>
    <row r="30" spans="1:67">
      <c r="A30" s="19">
        <v>42002</v>
      </c>
      <c r="B30" s="7" t="s">
        <v>58</v>
      </c>
      <c r="C30" s="1">
        <v>25</v>
      </c>
      <c r="D30" s="11" t="s">
        <v>26</v>
      </c>
      <c r="E30" s="21">
        <v>52.5</v>
      </c>
      <c r="F30" s="27">
        <v>52.5</v>
      </c>
      <c r="G30" s="22" t="s">
        <v>59</v>
      </c>
      <c r="H30" s="27" t="s">
        <v>59</v>
      </c>
      <c r="I30" s="22">
        <v>36.56</v>
      </c>
      <c r="J30" s="27">
        <v>71.08</v>
      </c>
      <c r="K30" s="10">
        <v>3</v>
      </c>
      <c r="L30" s="13">
        <f t="shared" si="16"/>
        <v>2</v>
      </c>
      <c r="M30" s="9">
        <f t="shared" si="17"/>
        <v>66.666666666666657</v>
      </c>
      <c r="N30" s="23">
        <v>58</v>
      </c>
      <c r="O30" s="27">
        <v>58</v>
      </c>
      <c r="P30" s="23">
        <v>47.2</v>
      </c>
      <c r="Q30" s="27">
        <v>47.2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53</v>
      </c>
      <c r="AB30" s="27">
        <v>53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 t="s">
        <v>59</v>
      </c>
      <c r="AG30" s="27" t="s">
        <v>59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0</v>
      </c>
      <c r="AR30" s="9">
        <f t="shared" si="21"/>
        <v>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44.53</v>
      </c>
      <c r="AZ30" s="16">
        <f t="shared" si="3"/>
        <v>61.79</v>
      </c>
      <c r="BA30" s="17">
        <f t="shared" si="4"/>
        <v>66.666666666666657</v>
      </c>
      <c r="BB30" s="16">
        <f t="shared" si="5"/>
        <v>52.6</v>
      </c>
      <c r="BC30" s="16">
        <f t="shared" si="6"/>
        <v>52.6</v>
      </c>
      <c r="BD30" s="17">
        <f t="shared" si="7"/>
        <v>66.666666666666657</v>
      </c>
      <c r="BE30" s="16">
        <f t="shared" si="8"/>
        <v>53</v>
      </c>
      <c r="BF30" s="16">
        <f t="shared" si="9"/>
        <v>53</v>
      </c>
      <c r="BG30" s="17">
        <f t="shared" si="24"/>
        <v>33.333333333333329</v>
      </c>
      <c r="BH30" s="17" t="str">
        <f t="shared" si="25"/>
        <v/>
      </c>
      <c r="BI30" s="17" t="str">
        <f t="shared" si="25"/>
        <v/>
      </c>
      <c r="BJ30" s="17">
        <f t="shared" si="10"/>
        <v>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50.04</v>
      </c>
      <c r="BO30" s="18">
        <f t="shared" si="15"/>
        <v>55.8</v>
      </c>
    </row>
    <row r="31" spans="1:67">
      <c r="A31" s="19">
        <v>42002</v>
      </c>
      <c r="B31" s="7" t="s">
        <v>58</v>
      </c>
      <c r="C31" s="1">
        <v>26</v>
      </c>
      <c r="D31" s="11" t="s">
        <v>46</v>
      </c>
      <c r="E31" s="21">
        <v>115.75</v>
      </c>
      <c r="F31" s="27">
        <v>228</v>
      </c>
      <c r="G31" s="22">
        <v>122.25</v>
      </c>
      <c r="H31" s="27">
        <v>140.25</v>
      </c>
      <c r="I31" s="22">
        <v>160</v>
      </c>
      <c r="J31" s="27">
        <v>160</v>
      </c>
      <c r="K31" s="10">
        <v>3</v>
      </c>
      <c r="L31" s="13">
        <f t="shared" si="16"/>
        <v>3</v>
      </c>
      <c r="M31" s="9">
        <f t="shared" si="17"/>
        <v>100</v>
      </c>
      <c r="N31" s="23">
        <v>145</v>
      </c>
      <c r="O31" s="27">
        <v>145</v>
      </c>
      <c r="P31" s="23">
        <v>113.6</v>
      </c>
      <c r="Q31" s="27">
        <v>132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8"/>
        <v>100</v>
      </c>
      <c r="W31" s="23">
        <v>145</v>
      </c>
      <c r="X31" s="27">
        <v>145</v>
      </c>
      <c r="Y31" s="23">
        <v>85</v>
      </c>
      <c r="Z31" s="27">
        <v>140</v>
      </c>
      <c r="AA31" s="23">
        <v>168.42</v>
      </c>
      <c r="AB31" s="27">
        <v>168.42</v>
      </c>
      <c r="AC31" s="10">
        <v>3</v>
      </c>
      <c r="AD31" s="13">
        <f t="shared" si="1"/>
        <v>3</v>
      </c>
      <c r="AE31" s="9">
        <f t="shared" si="19"/>
        <v>100</v>
      </c>
      <c r="AF31" s="23" t="s">
        <v>59</v>
      </c>
      <c r="AG31" s="27" t="s">
        <v>59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0</v>
      </c>
      <c r="AR31" s="9">
        <f t="shared" si="21"/>
        <v>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132.66999999999999</v>
      </c>
      <c r="AZ31" s="16">
        <f t="shared" si="3"/>
        <v>176.08</v>
      </c>
      <c r="BA31" s="17">
        <f t="shared" si="4"/>
        <v>100</v>
      </c>
      <c r="BB31" s="16">
        <f t="shared" si="5"/>
        <v>128.69999999999999</v>
      </c>
      <c r="BC31" s="16">
        <f t="shared" si="6"/>
        <v>134.83000000000001</v>
      </c>
      <c r="BD31" s="17">
        <f t="shared" si="7"/>
        <v>100</v>
      </c>
      <c r="BE31" s="16">
        <f t="shared" si="8"/>
        <v>132.81</v>
      </c>
      <c r="BF31" s="16">
        <f t="shared" si="9"/>
        <v>151.13999999999999</v>
      </c>
      <c r="BG31" s="17">
        <f t="shared" si="24"/>
        <v>100</v>
      </c>
      <c r="BH31" s="17" t="str">
        <f t="shared" si="25"/>
        <v/>
      </c>
      <c r="BI31" s="17" t="str">
        <f t="shared" si="25"/>
        <v/>
      </c>
      <c r="BJ31" s="17">
        <f t="shared" si="10"/>
        <v>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131.38999999999999</v>
      </c>
      <c r="BO31" s="18">
        <f t="shared" si="15"/>
        <v>154.02000000000001</v>
      </c>
    </row>
    <row r="32" spans="1:67">
      <c r="A32" s="19">
        <v>42002</v>
      </c>
      <c r="B32" s="7" t="s">
        <v>58</v>
      </c>
      <c r="C32" s="1">
        <v>27</v>
      </c>
      <c r="D32" s="11" t="s">
        <v>27</v>
      </c>
      <c r="E32" s="21">
        <v>349.9</v>
      </c>
      <c r="F32" s="27">
        <v>509</v>
      </c>
      <c r="G32" s="22">
        <v>249</v>
      </c>
      <c r="H32" s="27">
        <v>379</v>
      </c>
      <c r="I32" s="22">
        <v>325.76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270</v>
      </c>
      <c r="O32" s="27">
        <v>270</v>
      </c>
      <c r="P32" s="23">
        <v>373</v>
      </c>
      <c r="Q32" s="27">
        <v>457.2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8"/>
        <v>100</v>
      </c>
      <c r="W32" s="23">
        <v>286</v>
      </c>
      <c r="X32" s="27">
        <v>286</v>
      </c>
      <c r="Y32" s="23">
        <v>397</v>
      </c>
      <c r="Z32" s="27">
        <v>397</v>
      </c>
      <c r="AA32" s="23">
        <v>398</v>
      </c>
      <c r="AB32" s="27">
        <v>449</v>
      </c>
      <c r="AC32" s="10">
        <v>3</v>
      </c>
      <c r="AD32" s="13">
        <f t="shared" si="1"/>
        <v>3</v>
      </c>
      <c r="AE32" s="9">
        <f t="shared" si="19"/>
        <v>100</v>
      </c>
      <c r="AF32" s="23">
        <v>310</v>
      </c>
      <c r="AG32" s="27">
        <v>317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308.22000000000003</v>
      </c>
      <c r="AZ32" s="16">
        <f t="shared" si="3"/>
        <v>462.83</v>
      </c>
      <c r="BA32" s="17">
        <f t="shared" si="4"/>
        <v>100</v>
      </c>
      <c r="BB32" s="16">
        <f t="shared" si="5"/>
        <v>310.67</v>
      </c>
      <c r="BC32" s="16">
        <f t="shared" si="6"/>
        <v>349.4</v>
      </c>
      <c r="BD32" s="17">
        <f t="shared" si="7"/>
        <v>100</v>
      </c>
      <c r="BE32" s="16">
        <f t="shared" si="8"/>
        <v>360.33</v>
      </c>
      <c r="BF32" s="16">
        <f t="shared" si="9"/>
        <v>377.33</v>
      </c>
      <c r="BG32" s="17">
        <f t="shared" si="24"/>
        <v>100</v>
      </c>
      <c r="BH32" s="17">
        <f t="shared" si="25"/>
        <v>310</v>
      </c>
      <c r="BI32" s="17">
        <f t="shared" si="25"/>
        <v>317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322.31</v>
      </c>
      <c r="BO32" s="18">
        <f t="shared" si="15"/>
        <v>376.64</v>
      </c>
    </row>
    <row r="33" spans="1:67">
      <c r="A33" s="19">
        <v>42002</v>
      </c>
      <c r="B33" s="7" t="s">
        <v>58</v>
      </c>
      <c r="C33" s="1">
        <v>28</v>
      </c>
      <c r="D33" s="11" t="s">
        <v>28</v>
      </c>
      <c r="E33" s="21">
        <v>22.1</v>
      </c>
      <c r="F33" s="27">
        <v>22.1</v>
      </c>
      <c r="G33" s="22">
        <v>26.9</v>
      </c>
      <c r="H33" s="27">
        <v>26.9</v>
      </c>
      <c r="I33" s="22">
        <v>25.9</v>
      </c>
      <c r="J33" s="27">
        <v>25.9</v>
      </c>
      <c r="K33" s="10">
        <v>3</v>
      </c>
      <c r="L33" s="13">
        <f t="shared" si="16"/>
        <v>3</v>
      </c>
      <c r="M33" s="9">
        <f t="shared" si="17"/>
        <v>100</v>
      </c>
      <c r="N33" s="23">
        <v>20</v>
      </c>
      <c r="O33" s="27">
        <v>20</v>
      </c>
      <c r="P33" s="23">
        <v>21.5</v>
      </c>
      <c r="Q33" s="27">
        <v>21.5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8"/>
        <v>66.666666666666657</v>
      </c>
      <c r="W33" s="23">
        <v>22</v>
      </c>
      <c r="X33" s="27">
        <v>22</v>
      </c>
      <c r="Y33" s="23">
        <v>24</v>
      </c>
      <c r="Z33" s="27">
        <v>24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 t="s">
        <v>59</v>
      </c>
      <c r="AG33" s="27" t="s">
        <v>59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0</v>
      </c>
      <c r="AR33" s="9">
        <f t="shared" si="21"/>
        <v>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24.97</v>
      </c>
      <c r="AZ33" s="16">
        <f t="shared" si="3"/>
        <v>24.97</v>
      </c>
      <c r="BA33" s="17">
        <f t="shared" si="4"/>
        <v>100</v>
      </c>
      <c r="BB33" s="16">
        <f t="shared" si="5"/>
        <v>20.75</v>
      </c>
      <c r="BC33" s="16">
        <f t="shared" si="6"/>
        <v>20.75</v>
      </c>
      <c r="BD33" s="17">
        <f t="shared" si="7"/>
        <v>66.666666666666657</v>
      </c>
      <c r="BE33" s="16">
        <f t="shared" si="8"/>
        <v>23</v>
      </c>
      <c r="BF33" s="16">
        <f t="shared" si="9"/>
        <v>23</v>
      </c>
      <c r="BG33" s="17">
        <f t="shared" si="24"/>
        <v>66.666666666666657</v>
      </c>
      <c r="BH33" s="17" t="str">
        <f t="shared" si="25"/>
        <v/>
      </c>
      <c r="BI33" s="17" t="str">
        <f t="shared" si="25"/>
        <v/>
      </c>
      <c r="BJ33" s="17">
        <f t="shared" si="10"/>
        <v>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22.91</v>
      </c>
      <c r="BO33" s="18">
        <f t="shared" si="15"/>
        <v>22.91</v>
      </c>
    </row>
    <row r="34" spans="1:67">
      <c r="A34" s="19">
        <v>42002</v>
      </c>
      <c r="B34" s="7" t="s">
        <v>58</v>
      </c>
      <c r="C34" s="1">
        <v>29</v>
      </c>
      <c r="D34" s="11" t="s">
        <v>29</v>
      </c>
      <c r="E34" s="21">
        <v>23</v>
      </c>
      <c r="F34" s="27">
        <v>23</v>
      </c>
      <c r="G34" s="22">
        <v>25.6</v>
      </c>
      <c r="H34" s="27">
        <v>25.6</v>
      </c>
      <c r="I34" s="22">
        <v>29.1</v>
      </c>
      <c r="J34" s="27">
        <v>81.2</v>
      </c>
      <c r="K34" s="10">
        <v>3</v>
      </c>
      <c r="L34" s="13">
        <f t="shared" si="16"/>
        <v>3</v>
      </c>
      <c r="M34" s="9">
        <f t="shared" si="17"/>
        <v>100</v>
      </c>
      <c r="N34" s="23">
        <v>20</v>
      </c>
      <c r="O34" s="27">
        <v>20</v>
      </c>
      <c r="P34" s="23">
        <v>26.5</v>
      </c>
      <c r="Q34" s="27">
        <v>26.5</v>
      </c>
      <c r="R34" s="23" t="s">
        <v>59</v>
      </c>
      <c r="S34" s="27" t="s">
        <v>59</v>
      </c>
      <c r="T34" s="10">
        <v>3</v>
      </c>
      <c r="U34" s="13">
        <f t="shared" si="0"/>
        <v>2</v>
      </c>
      <c r="V34" s="9">
        <f t="shared" si="18"/>
        <v>66.666666666666657</v>
      </c>
      <c r="W34" s="23">
        <v>23</v>
      </c>
      <c r="X34" s="27">
        <v>23</v>
      </c>
      <c r="Y34" s="23">
        <v>25</v>
      </c>
      <c r="Z34" s="27">
        <v>25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37</v>
      </c>
      <c r="AG34" s="27">
        <v>37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25.9</v>
      </c>
      <c r="AZ34" s="16">
        <f t="shared" si="3"/>
        <v>43.27</v>
      </c>
      <c r="BA34" s="17">
        <f t="shared" si="4"/>
        <v>100</v>
      </c>
      <c r="BB34" s="16">
        <f t="shared" si="5"/>
        <v>23.25</v>
      </c>
      <c r="BC34" s="16">
        <f t="shared" si="6"/>
        <v>23.25</v>
      </c>
      <c r="BD34" s="17">
        <f t="shared" si="7"/>
        <v>66.666666666666657</v>
      </c>
      <c r="BE34" s="16">
        <f t="shared" si="8"/>
        <v>24</v>
      </c>
      <c r="BF34" s="16">
        <f t="shared" si="9"/>
        <v>24</v>
      </c>
      <c r="BG34" s="17">
        <f t="shared" si="24"/>
        <v>66.666666666666657</v>
      </c>
      <c r="BH34" s="17">
        <f t="shared" si="25"/>
        <v>37</v>
      </c>
      <c r="BI34" s="17">
        <f t="shared" si="25"/>
        <v>37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27.54</v>
      </c>
      <c r="BO34" s="18">
        <f t="shared" si="15"/>
        <v>31.88</v>
      </c>
    </row>
    <row r="35" spans="1:67">
      <c r="A35" s="19">
        <v>42002</v>
      </c>
      <c r="B35" s="7" t="s">
        <v>58</v>
      </c>
      <c r="C35" s="1">
        <v>30</v>
      </c>
      <c r="D35" s="11" t="s">
        <v>30</v>
      </c>
      <c r="E35" s="21">
        <v>28.7</v>
      </c>
      <c r="F35" s="27">
        <v>28.7</v>
      </c>
      <c r="G35" s="22">
        <v>27.9</v>
      </c>
      <c r="H35" s="27">
        <v>27.9</v>
      </c>
      <c r="I35" s="22">
        <v>29.9</v>
      </c>
      <c r="J35" s="27">
        <v>29.9</v>
      </c>
      <c r="K35" s="10">
        <v>3</v>
      </c>
      <c r="L35" s="13">
        <f t="shared" si="16"/>
        <v>3</v>
      </c>
      <c r="M35" s="9">
        <f t="shared" si="17"/>
        <v>100</v>
      </c>
      <c r="N35" s="23">
        <v>20</v>
      </c>
      <c r="O35" s="27">
        <v>20</v>
      </c>
      <c r="P35" s="23">
        <v>21</v>
      </c>
      <c r="Q35" s="27">
        <v>21</v>
      </c>
      <c r="R35" s="23" t="s">
        <v>59</v>
      </c>
      <c r="S35" s="27" t="s">
        <v>59</v>
      </c>
      <c r="T35" s="10">
        <v>3</v>
      </c>
      <c r="U35" s="13">
        <f t="shared" si="0"/>
        <v>2</v>
      </c>
      <c r="V35" s="9">
        <f t="shared" si="18"/>
        <v>66.666666666666657</v>
      </c>
      <c r="W35" s="23">
        <v>23</v>
      </c>
      <c r="X35" s="27">
        <v>23</v>
      </c>
      <c r="Y35" s="23">
        <v>28</v>
      </c>
      <c r="Z35" s="27">
        <v>28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>
        <v>40</v>
      </c>
      <c r="AG35" s="27">
        <v>40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28.83</v>
      </c>
      <c r="AZ35" s="16">
        <f t="shared" si="3"/>
        <v>28.83</v>
      </c>
      <c r="BA35" s="17">
        <f t="shared" si="4"/>
        <v>100</v>
      </c>
      <c r="BB35" s="16">
        <f t="shared" si="5"/>
        <v>20.5</v>
      </c>
      <c r="BC35" s="16">
        <f t="shared" si="6"/>
        <v>20.5</v>
      </c>
      <c r="BD35" s="17">
        <f t="shared" si="7"/>
        <v>66.666666666666657</v>
      </c>
      <c r="BE35" s="16">
        <f t="shared" si="8"/>
        <v>25.5</v>
      </c>
      <c r="BF35" s="16">
        <f t="shared" si="9"/>
        <v>25.5</v>
      </c>
      <c r="BG35" s="17">
        <f t="shared" si="24"/>
        <v>66.666666666666657</v>
      </c>
      <c r="BH35" s="17">
        <f t="shared" si="25"/>
        <v>40</v>
      </c>
      <c r="BI35" s="17">
        <f t="shared" si="25"/>
        <v>40</v>
      </c>
      <c r="BJ35" s="17">
        <f t="shared" si="10"/>
        <v>100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28.71</v>
      </c>
      <c r="BO35" s="18">
        <f t="shared" si="15"/>
        <v>28.71</v>
      </c>
    </row>
    <row r="36" spans="1:67">
      <c r="A36" s="19">
        <v>42002</v>
      </c>
      <c r="B36" s="7" t="s">
        <v>58</v>
      </c>
      <c r="C36" s="1">
        <v>31</v>
      </c>
      <c r="D36" s="11" t="s">
        <v>31</v>
      </c>
      <c r="E36" s="21">
        <v>20.6</v>
      </c>
      <c r="F36" s="27">
        <v>34</v>
      </c>
      <c r="G36" s="22">
        <v>20.3</v>
      </c>
      <c r="H36" s="27">
        <v>49.9</v>
      </c>
      <c r="I36" s="22">
        <v>18.2</v>
      </c>
      <c r="J36" s="27">
        <v>40</v>
      </c>
      <c r="K36" s="10">
        <v>3</v>
      </c>
      <c r="L36" s="13">
        <f t="shared" si="16"/>
        <v>3</v>
      </c>
      <c r="M36" s="9">
        <f t="shared" si="17"/>
        <v>100</v>
      </c>
      <c r="N36" s="23">
        <v>20</v>
      </c>
      <c r="O36" s="27">
        <v>20</v>
      </c>
      <c r="P36" s="23">
        <v>24</v>
      </c>
      <c r="Q36" s="27">
        <v>24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8"/>
        <v>66.666666666666657</v>
      </c>
      <c r="W36" s="23" t="s">
        <v>59</v>
      </c>
      <c r="X36" s="27" t="s">
        <v>59</v>
      </c>
      <c r="Y36" s="23">
        <v>25</v>
      </c>
      <c r="Z36" s="27">
        <v>25</v>
      </c>
      <c r="AA36" s="23" t="s">
        <v>59</v>
      </c>
      <c r="AB36" s="27" t="s">
        <v>59</v>
      </c>
      <c r="AC36" s="10">
        <v>3</v>
      </c>
      <c r="AD36" s="13">
        <f t="shared" si="1"/>
        <v>1</v>
      </c>
      <c r="AE36" s="9">
        <f t="shared" si="19"/>
        <v>33.333333333333329</v>
      </c>
      <c r="AF36" s="23">
        <v>35</v>
      </c>
      <c r="AG36" s="27">
        <v>35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19.7</v>
      </c>
      <c r="AZ36" s="16">
        <f t="shared" si="3"/>
        <v>41.3</v>
      </c>
      <c r="BA36" s="17">
        <f t="shared" si="4"/>
        <v>100</v>
      </c>
      <c r="BB36" s="16">
        <f t="shared" si="5"/>
        <v>22</v>
      </c>
      <c r="BC36" s="16">
        <f t="shared" si="6"/>
        <v>22</v>
      </c>
      <c r="BD36" s="17">
        <f t="shared" si="7"/>
        <v>66.666666666666657</v>
      </c>
      <c r="BE36" s="16">
        <f t="shared" si="8"/>
        <v>25</v>
      </c>
      <c r="BF36" s="16">
        <f t="shared" si="9"/>
        <v>25</v>
      </c>
      <c r="BG36" s="17">
        <f t="shared" si="24"/>
        <v>33.333333333333329</v>
      </c>
      <c r="BH36" s="17">
        <f t="shared" si="25"/>
        <v>35</v>
      </c>
      <c r="BI36" s="17">
        <f t="shared" si="25"/>
        <v>35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25.43</v>
      </c>
      <c r="BO36" s="18">
        <f t="shared" si="15"/>
        <v>30.83</v>
      </c>
    </row>
    <row r="37" spans="1:67">
      <c r="A37" s="19">
        <v>42002</v>
      </c>
      <c r="B37" s="7" t="s">
        <v>58</v>
      </c>
      <c r="C37" s="1">
        <v>32</v>
      </c>
      <c r="D37" s="11" t="s">
        <v>32</v>
      </c>
      <c r="E37" s="21">
        <v>102.9</v>
      </c>
      <c r="F37" s="27">
        <v>172.6</v>
      </c>
      <c r="G37" s="22">
        <v>109.9</v>
      </c>
      <c r="H37" s="27">
        <v>109.9</v>
      </c>
      <c r="I37" s="22">
        <v>124.3</v>
      </c>
      <c r="J37" s="27">
        <v>149.66999999999999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3">
        <v>168</v>
      </c>
      <c r="Q37" s="27">
        <v>168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8"/>
        <v>33.333333333333329</v>
      </c>
      <c r="W37" s="23" t="s">
        <v>59</v>
      </c>
      <c r="X37" s="27" t="s">
        <v>59</v>
      </c>
      <c r="Y37" s="23">
        <v>129</v>
      </c>
      <c r="Z37" s="27">
        <v>129</v>
      </c>
      <c r="AA37" s="23" t="s">
        <v>59</v>
      </c>
      <c r="AB37" s="27" t="s">
        <v>59</v>
      </c>
      <c r="AC37" s="10">
        <v>3</v>
      </c>
      <c r="AD37" s="13">
        <f t="shared" si="1"/>
        <v>1</v>
      </c>
      <c r="AE37" s="9">
        <f t="shared" si="19"/>
        <v>33.333333333333329</v>
      </c>
      <c r="AF37" s="23" t="s">
        <v>59</v>
      </c>
      <c r="AG37" s="27" t="s">
        <v>59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0</v>
      </c>
      <c r="AR37" s="9">
        <f t="shared" si="21"/>
        <v>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112.37</v>
      </c>
      <c r="AZ37" s="16">
        <f t="shared" si="3"/>
        <v>144.06</v>
      </c>
      <c r="BA37" s="17">
        <f t="shared" si="4"/>
        <v>100</v>
      </c>
      <c r="BB37" s="16">
        <f t="shared" si="5"/>
        <v>168</v>
      </c>
      <c r="BC37" s="16">
        <f t="shared" si="6"/>
        <v>168</v>
      </c>
      <c r="BD37" s="17">
        <f t="shared" si="7"/>
        <v>33.333333333333329</v>
      </c>
      <c r="BE37" s="16">
        <f t="shared" si="8"/>
        <v>129</v>
      </c>
      <c r="BF37" s="16">
        <f t="shared" si="9"/>
        <v>129</v>
      </c>
      <c r="BG37" s="17">
        <f t="shared" si="24"/>
        <v>33.333333333333329</v>
      </c>
      <c r="BH37" s="17" t="str">
        <f t="shared" si="25"/>
        <v/>
      </c>
      <c r="BI37" s="17" t="str">
        <f t="shared" si="25"/>
        <v/>
      </c>
      <c r="BJ37" s="17">
        <f t="shared" si="10"/>
        <v>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136.46</v>
      </c>
      <c r="BO37" s="18">
        <f t="shared" si="15"/>
        <v>147.02000000000001</v>
      </c>
    </row>
    <row r="38" spans="1:67">
      <c r="A38" s="19">
        <v>42002</v>
      </c>
      <c r="B38" s="7" t="s">
        <v>58</v>
      </c>
      <c r="C38" s="1">
        <v>33</v>
      </c>
      <c r="D38" s="11" t="s">
        <v>33</v>
      </c>
      <c r="E38" s="21">
        <v>97.6</v>
      </c>
      <c r="F38" s="27">
        <v>97.6</v>
      </c>
      <c r="G38" s="22">
        <v>119.9</v>
      </c>
      <c r="H38" s="27">
        <v>119.9</v>
      </c>
      <c r="I38" s="22">
        <v>100</v>
      </c>
      <c r="J38" s="27">
        <v>206.1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3">
        <v>156</v>
      </c>
      <c r="Q38" s="27">
        <v>156</v>
      </c>
      <c r="R38" s="23" t="s">
        <v>59</v>
      </c>
      <c r="S38" s="27" t="s">
        <v>59</v>
      </c>
      <c r="T38" s="10">
        <v>3</v>
      </c>
      <c r="U38" s="13">
        <f t="shared" si="0"/>
        <v>1</v>
      </c>
      <c r="V38" s="9">
        <f t="shared" si="18"/>
        <v>33.333333333333329</v>
      </c>
      <c r="W38" s="23">
        <v>70</v>
      </c>
      <c r="X38" s="27">
        <v>70</v>
      </c>
      <c r="Y38" s="23">
        <v>139</v>
      </c>
      <c r="Z38" s="27">
        <v>180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 t="s">
        <v>59</v>
      </c>
      <c r="AG38" s="27" t="s">
        <v>59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0</v>
      </c>
      <c r="AR38" s="9">
        <f t="shared" si="21"/>
        <v>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105.83</v>
      </c>
      <c r="AZ38" s="16">
        <f t="shared" si="3"/>
        <v>141.19999999999999</v>
      </c>
      <c r="BA38" s="17">
        <f t="shared" si="4"/>
        <v>100</v>
      </c>
      <c r="BB38" s="16">
        <f t="shared" si="5"/>
        <v>156</v>
      </c>
      <c r="BC38" s="16">
        <f t="shared" si="6"/>
        <v>156</v>
      </c>
      <c r="BD38" s="17">
        <f t="shared" si="7"/>
        <v>33.333333333333329</v>
      </c>
      <c r="BE38" s="16">
        <f t="shared" si="8"/>
        <v>104.5</v>
      </c>
      <c r="BF38" s="16">
        <f t="shared" si="9"/>
        <v>125</v>
      </c>
      <c r="BG38" s="17">
        <f t="shared" si="24"/>
        <v>66.666666666666657</v>
      </c>
      <c r="BH38" s="17" t="str">
        <f t="shared" si="25"/>
        <v/>
      </c>
      <c r="BI38" s="17" t="str">
        <f t="shared" si="25"/>
        <v/>
      </c>
      <c r="BJ38" s="17">
        <f t="shared" si="10"/>
        <v>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122.11</v>
      </c>
      <c r="BO38" s="18">
        <f t="shared" si="15"/>
        <v>140.72999999999999</v>
      </c>
    </row>
    <row r="39" spans="1:67">
      <c r="A39" s="19">
        <v>42002</v>
      </c>
      <c r="B39" s="7" t="s">
        <v>58</v>
      </c>
      <c r="C39" s="1">
        <v>34</v>
      </c>
      <c r="D39" s="11" t="s">
        <v>34</v>
      </c>
      <c r="E39" s="21">
        <v>98.9</v>
      </c>
      <c r="F39" s="27">
        <v>98.9</v>
      </c>
      <c r="G39" s="22">
        <v>129.9</v>
      </c>
      <c r="H39" s="27">
        <v>139.9</v>
      </c>
      <c r="I39" s="22">
        <v>179.2</v>
      </c>
      <c r="J39" s="27">
        <v>209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3">
        <v>180</v>
      </c>
      <c r="Q39" s="27">
        <v>180</v>
      </c>
      <c r="R39" s="23" t="s">
        <v>59</v>
      </c>
      <c r="S39" s="27" t="s">
        <v>59</v>
      </c>
      <c r="T39" s="10">
        <v>3</v>
      </c>
      <c r="U39" s="13">
        <f t="shared" si="0"/>
        <v>1</v>
      </c>
      <c r="V39" s="9">
        <f t="shared" si="18"/>
        <v>33.333333333333329</v>
      </c>
      <c r="W39" s="23" t="s">
        <v>59</v>
      </c>
      <c r="X39" s="27" t="s">
        <v>59</v>
      </c>
      <c r="Y39" s="23">
        <v>110</v>
      </c>
      <c r="Z39" s="27">
        <v>132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136</v>
      </c>
      <c r="AZ39" s="16">
        <f t="shared" si="3"/>
        <v>149.27000000000001</v>
      </c>
      <c r="BA39" s="17">
        <f t="shared" si="4"/>
        <v>100</v>
      </c>
      <c r="BB39" s="16">
        <f t="shared" si="5"/>
        <v>180</v>
      </c>
      <c r="BC39" s="16">
        <f t="shared" si="6"/>
        <v>180</v>
      </c>
      <c r="BD39" s="17">
        <f t="shared" si="7"/>
        <v>33.333333333333329</v>
      </c>
      <c r="BE39" s="16">
        <f t="shared" si="8"/>
        <v>110</v>
      </c>
      <c r="BF39" s="16">
        <f t="shared" si="9"/>
        <v>132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142</v>
      </c>
      <c r="BO39" s="18">
        <f t="shared" si="15"/>
        <v>153.76</v>
      </c>
    </row>
    <row r="40" spans="1:67">
      <c r="A40" s="19">
        <v>42002</v>
      </c>
      <c r="B40" s="7" t="s">
        <v>58</v>
      </c>
      <c r="C40" s="1">
        <v>35</v>
      </c>
      <c r="D40" s="11" t="s">
        <v>35</v>
      </c>
      <c r="E40" s="21">
        <v>48.2</v>
      </c>
      <c r="F40" s="27">
        <v>96.5</v>
      </c>
      <c r="G40" s="22">
        <v>59.9</v>
      </c>
      <c r="H40" s="27">
        <v>89.9</v>
      </c>
      <c r="I40" s="22">
        <v>69.98</v>
      </c>
      <c r="J40" s="27">
        <v>98.8</v>
      </c>
      <c r="K40" s="10">
        <v>3</v>
      </c>
      <c r="L40" s="13">
        <f t="shared" si="16"/>
        <v>3</v>
      </c>
      <c r="M40" s="9">
        <f t="shared" si="17"/>
        <v>100</v>
      </c>
      <c r="N40" s="23">
        <v>75</v>
      </c>
      <c r="O40" s="27">
        <v>75</v>
      </c>
      <c r="P40" s="23">
        <v>78</v>
      </c>
      <c r="Q40" s="27">
        <v>90</v>
      </c>
      <c r="R40" s="23" t="s">
        <v>59</v>
      </c>
      <c r="S40" s="27" t="s">
        <v>59</v>
      </c>
      <c r="T40" s="10">
        <v>3</v>
      </c>
      <c r="U40" s="13">
        <f t="shared" si="0"/>
        <v>2</v>
      </c>
      <c r="V40" s="9">
        <f t="shared" si="18"/>
        <v>66.666666666666657</v>
      </c>
      <c r="W40" s="23">
        <v>65</v>
      </c>
      <c r="X40" s="27">
        <v>70</v>
      </c>
      <c r="Y40" s="23">
        <v>53</v>
      </c>
      <c r="Z40" s="27">
        <v>99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>
        <v>56</v>
      </c>
      <c r="AG40" s="27">
        <v>56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1</v>
      </c>
      <c r="AR40" s="9">
        <f t="shared" si="21"/>
        <v>100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59.36</v>
      </c>
      <c r="AZ40" s="16">
        <f t="shared" si="3"/>
        <v>95.07</v>
      </c>
      <c r="BA40" s="17">
        <f t="shared" si="4"/>
        <v>100</v>
      </c>
      <c r="BB40" s="16">
        <f t="shared" si="5"/>
        <v>76.5</v>
      </c>
      <c r="BC40" s="16">
        <f t="shared" si="6"/>
        <v>82.5</v>
      </c>
      <c r="BD40" s="17">
        <f t="shared" si="7"/>
        <v>66.666666666666657</v>
      </c>
      <c r="BE40" s="16">
        <f t="shared" si="8"/>
        <v>59</v>
      </c>
      <c r="BF40" s="16">
        <f t="shared" si="9"/>
        <v>84.5</v>
      </c>
      <c r="BG40" s="17">
        <f t="shared" si="24"/>
        <v>66.666666666666657</v>
      </c>
      <c r="BH40" s="17">
        <f t="shared" si="25"/>
        <v>56</v>
      </c>
      <c r="BI40" s="17">
        <f t="shared" si="25"/>
        <v>56</v>
      </c>
      <c r="BJ40" s="17">
        <f t="shared" si="10"/>
        <v>100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62.72</v>
      </c>
      <c r="BO40" s="18">
        <f t="shared" si="15"/>
        <v>79.52</v>
      </c>
    </row>
    <row r="41" spans="1:67">
      <c r="A41" s="19">
        <v>42002</v>
      </c>
      <c r="B41" s="7" t="s">
        <v>58</v>
      </c>
      <c r="C41" s="1">
        <v>36</v>
      </c>
      <c r="D41" s="11" t="s">
        <v>36</v>
      </c>
      <c r="E41" s="21">
        <v>49.9</v>
      </c>
      <c r="F41" s="27">
        <v>49.9</v>
      </c>
      <c r="G41" s="22">
        <v>58.2</v>
      </c>
      <c r="H41" s="27">
        <v>58.2</v>
      </c>
      <c r="I41" s="22">
        <v>59.9</v>
      </c>
      <c r="J41" s="27">
        <v>59.9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8"/>
        <v>0</v>
      </c>
      <c r="W41" s="23">
        <v>58</v>
      </c>
      <c r="X41" s="27">
        <v>58</v>
      </c>
      <c r="Y41" s="23">
        <v>59.9</v>
      </c>
      <c r="Z41" s="27">
        <v>59.9</v>
      </c>
      <c r="AA41" s="23" t="s">
        <v>59</v>
      </c>
      <c r="AB41" s="27" t="s">
        <v>59</v>
      </c>
      <c r="AC41" s="10">
        <v>3</v>
      </c>
      <c r="AD41" s="13">
        <f t="shared" si="1"/>
        <v>2</v>
      </c>
      <c r="AE41" s="9">
        <f t="shared" si="19"/>
        <v>66.666666666666657</v>
      </c>
      <c r="AF41" s="23">
        <v>70</v>
      </c>
      <c r="AG41" s="27">
        <v>70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56</v>
      </c>
      <c r="AZ41" s="16">
        <f t="shared" si="3"/>
        <v>56</v>
      </c>
      <c r="BA41" s="17">
        <f t="shared" si="4"/>
        <v>100</v>
      </c>
      <c r="BB41" s="16" t="str">
        <f t="shared" si="5"/>
        <v/>
      </c>
      <c r="BC41" s="16" t="str">
        <f t="shared" si="6"/>
        <v/>
      </c>
      <c r="BD41" s="17">
        <f t="shared" si="7"/>
        <v>0</v>
      </c>
      <c r="BE41" s="16">
        <f t="shared" si="8"/>
        <v>58.95</v>
      </c>
      <c r="BF41" s="16">
        <f t="shared" si="9"/>
        <v>58.95</v>
      </c>
      <c r="BG41" s="17">
        <f t="shared" si="24"/>
        <v>66.666666666666657</v>
      </c>
      <c r="BH41" s="17">
        <f t="shared" si="25"/>
        <v>70</v>
      </c>
      <c r="BI41" s="17">
        <f t="shared" si="25"/>
        <v>70</v>
      </c>
      <c r="BJ41" s="17">
        <f t="shared" si="10"/>
        <v>100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61.65</v>
      </c>
      <c r="BO41" s="18">
        <f t="shared" si="15"/>
        <v>61.65</v>
      </c>
    </row>
    <row r="42" spans="1:67">
      <c r="A42" s="19">
        <v>42002</v>
      </c>
      <c r="B42" s="7" t="s">
        <v>58</v>
      </c>
      <c r="C42" s="1">
        <v>37</v>
      </c>
      <c r="D42" s="11" t="s">
        <v>37</v>
      </c>
      <c r="E42" s="21">
        <v>85.4</v>
      </c>
      <c r="F42" s="27">
        <v>188.4</v>
      </c>
      <c r="G42" s="22">
        <v>143.80000000000001</v>
      </c>
      <c r="H42" s="27">
        <v>162</v>
      </c>
      <c r="I42" s="22">
        <v>179.2</v>
      </c>
      <c r="J42" s="27">
        <v>179.2</v>
      </c>
      <c r="K42" s="10">
        <v>3</v>
      </c>
      <c r="L42" s="13">
        <f t="shared" si="16"/>
        <v>3</v>
      </c>
      <c r="M42" s="9">
        <f t="shared" si="17"/>
        <v>100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 t="s">
        <v>59</v>
      </c>
      <c r="X42" s="27" t="s">
        <v>59</v>
      </c>
      <c r="Y42" s="23">
        <v>129</v>
      </c>
      <c r="Z42" s="27">
        <v>189</v>
      </c>
      <c r="AA42" s="23" t="s">
        <v>59</v>
      </c>
      <c r="AB42" s="27" t="s">
        <v>59</v>
      </c>
      <c r="AC42" s="10">
        <v>3</v>
      </c>
      <c r="AD42" s="13">
        <f t="shared" si="1"/>
        <v>1</v>
      </c>
      <c r="AE42" s="9">
        <f t="shared" si="19"/>
        <v>33.333333333333329</v>
      </c>
      <c r="AF42" s="23" t="s">
        <v>59</v>
      </c>
      <c r="AG42" s="27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0</v>
      </c>
      <c r="AR42" s="9">
        <f t="shared" si="21"/>
        <v>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136.13</v>
      </c>
      <c r="AZ42" s="16">
        <f t="shared" si="3"/>
        <v>176.53</v>
      </c>
      <c r="BA42" s="17">
        <f t="shared" si="4"/>
        <v>100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129</v>
      </c>
      <c r="BF42" s="16">
        <f t="shared" si="9"/>
        <v>189</v>
      </c>
      <c r="BG42" s="17">
        <f t="shared" si="24"/>
        <v>33.333333333333329</v>
      </c>
      <c r="BH42" s="17" t="str">
        <f t="shared" si="25"/>
        <v/>
      </c>
      <c r="BI42" s="17" t="str">
        <f t="shared" si="25"/>
        <v/>
      </c>
      <c r="BJ42" s="17">
        <f t="shared" si="10"/>
        <v>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132.57</v>
      </c>
      <c r="BO42" s="18">
        <f t="shared" si="15"/>
        <v>182.77</v>
      </c>
    </row>
    <row r="43" spans="1:67">
      <c r="A43" s="19">
        <v>42002</v>
      </c>
      <c r="B43" s="7" t="s">
        <v>58</v>
      </c>
      <c r="C43" s="1">
        <v>38</v>
      </c>
      <c r="D43" s="11" t="s">
        <v>38</v>
      </c>
      <c r="E43" s="21">
        <v>56</v>
      </c>
      <c r="F43" s="27">
        <v>56</v>
      </c>
      <c r="G43" s="22">
        <v>49.9</v>
      </c>
      <c r="H43" s="27">
        <v>49.9</v>
      </c>
      <c r="I43" s="22">
        <v>62.8</v>
      </c>
      <c r="J43" s="27">
        <v>62.8</v>
      </c>
      <c r="K43" s="10">
        <v>3</v>
      </c>
      <c r="L43" s="13">
        <f t="shared" si="16"/>
        <v>3</v>
      </c>
      <c r="M43" s="9">
        <f t="shared" si="17"/>
        <v>100</v>
      </c>
      <c r="N43" s="23">
        <v>72</v>
      </c>
      <c r="O43" s="27">
        <v>72</v>
      </c>
      <c r="P43" s="23">
        <v>65</v>
      </c>
      <c r="Q43" s="27">
        <v>65</v>
      </c>
      <c r="R43" s="23" t="s">
        <v>59</v>
      </c>
      <c r="S43" s="27" t="s">
        <v>59</v>
      </c>
      <c r="T43" s="10">
        <v>3</v>
      </c>
      <c r="U43" s="13">
        <f t="shared" si="0"/>
        <v>2</v>
      </c>
      <c r="V43" s="9">
        <f t="shared" si="18"/>
        <v>66.666666666666657</v>
      </c>
      <c r="W43" s="23">
        <v>62</v>
      </c>
      <c r="X43" s="27">
        <v>62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60</v>
      </c>
      <c r="AG43" s="27">
        <v>60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56.23</v>
      </c>
      <c r="AZ43" s="16">
        <f t="shared" si="3"/>
        <v>56.23</v>
      </c>
      <c r="BA43" s="17">
        <f t="shared" si="4"/>
        <v>100</v>
      </c>
      <c r="BB43" s="16">
        <f t="shared" si="5"/>
        <v>68.5</v>
      </c>
      <c r="BC43" s="16">
        <f t="shared" si="6"/>
        <v>68.5</v>
      </c>
      <c r="BD43" s="17">
        <f t="shared" si="7"/>
        <v>66.666666666666657</v>
      </c>
      <c r="BE43" s="16">
        <f t="shared" si="8"/>
        <v>60.5</v>
      </c>
      <c r="BF43" s="16">
        <f t="shared" si="9"/>
        <v>60.5</v>
      </c>
      <c r="BG43" s="17">
        <f t="shared" si="24"/>
        <v>66.666666666666657</v>
      </c>
      <c r="BH43" s="17">
        <f t="shared" si="25"/>
        <v>60</v>
      </c>
      <c r="BI43" s="17">
        <f t="shared" si="25"/>
        <v>60</v>
      </c>
      <c r="BJ43" s="17">
        <f t="shared" si="10"/>
        <v>100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61.31</v>
      </c>
      <c r="BO43" s="18">
        <f t="shared" si="15"/>
        <v>61.31</v>
      </c>
    </row>
    <row r="44" spans="1:67">
      <c r="A44" s="19">
        <v>42002</v>
      </c>
      <c r="B44" s="7" t="s">
        <v>58</v>
      </c>
      <c r="C44" s="1">
        <v>39</v>
      </c>
      <c r="D44" s="11" t="s">
        <v>39</v>
      </c>
      <c r="E44" s="21">
        <v>75.5</v>
      </c>
      <c r="F44" s="27">
        <v>86.4</v>
      </c>
      <c r="G44" s="22">
        <v>84.9</v>
      </c>
      <c r="H44" s="27">
        <v>95</v>
      </c>
      <c r="I44" s="22">
        <v>78.2</v>
      </c>
      <c r="J44" s="27">
        <v>109.9</v>
      </c>
      <c r="K44" s="10">
        <v>3</v>
      </c>
      <c r="L44" s="13">
        <f t="shared" si="16"/>
        <v>3</v>
      </c>
      <c r="M44" s="9">
        <f t="shared" si="17"/>
        <v>100</v>
      </c>
      <c r="N44" s="23">
        <v>110</v>
      </c>
      <c r="O44" s="27">
        <v>110</v>
      </c>
      <c r="P44" s="23">
        <v>125</v>
      </c>
      <c r="Q44" s="27">
        <v>125</v>
      </c>
      <c r="R44" s="23" t="s">
        <v>59</v>
      </c>
      <c r="S44" s="27" t="s">
        <v>59</v>
      </c>
      <c r="T44" s="10">
        <v>3</v>
      </c>
      <c r="U44" s="13">
        <f t="shared" si="0"/>
        <v>2</v>
      </c>
      <c r="V44" s="9">
        <f t="shared" si="18"/>
        <v>66.666666666666657</v>
      </c>
      <c r="W44" s="23">
        <v>115</v>
      </c>
      <c r="X44" s="27">
        <v>115</v>
      </c>
      <c r="Y44" s="23">
        <v>99</v>
      </c>
      <c r="Z44" s="27">
        <v>99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>
        <v>78</v>
      </c>
      <c r="AG44" s="27">
        <v>78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1</v>
      </c>
      <c r="AR44" s="9">
        <f t="shared" si="21"/>
        <v>100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79.53</v>
      </c>
      <c r="AZ44" s="16">
        <f t="shared" si="3"/>
        <v>97.1</v>
      </c>
      <c r="BA44" s="17">
        <f t="shared" si="4"/>
        <v>100</v>
      </c>
      <c r="BB44" s="16">
        <f t="shared" si="5"/>
        <v>117.5</v>
      </c>
      <c r="BC44" s="16">
        <f t="shared" si="6"/>
        <v>117.5</v>
      </c>
      <c r="BD44" s="17">
        <f t="shared" si="7"/>
        <v>66.666666666666657</v>
      </c>
      <c r="BE44" s="16">
        <f t="shared" si="8"/>
        <v>107</v>
      </c>
      <c r="BF44" s="16">
        <f t="shared" si="9"/>
        <v>107</v>
      </c>
      <c r="BG44" s="17">
        <f t="shared" si="24"/>
        <v>66.666666666666657</v>
      </c>
      <c r="BH44" s="17">
        <f t="shared" si="25"/>
        <v>78</v>
      </c>
      <c r="BI44" s="17">
        <f t="shared" si="25"/>
        <v>78</v>
      </c>
      <c r="BJ44" s="17">
        <f t="shared" si="10"/>
        <v>100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95.51</v>
      </c>
      <c r="BO44" s="18">
        <f t="shared" si="15"/>
        <v>99.9</v>
      </c>
    </row>
    <row r="45" spans="1:67">
      <c r="A45" s="19">
        <v>42002</v>
      </c>
      <c r="B45" s="7" t="s">
        <v>58</v>
      </c>
      <c r="C45" s="1">
        <v>40</v>
      </c>
      <c r="D45" s="11" t="s">
        <v>40</v>
      </c>
      <c r="E45" s="21">
        <v>57.1</v>
      </c>
      <c r="F45" s="27">
        <v>57.1</v>
      </c>
      <c r="G45" s="22">
        <v>50.67</v>
      </c>
      <c r="H45" s="27">
        <v>51.5</v>
      </c>
      <c r="I45" s="22">
        <v>55.1</v>
      </c>
      <c r="J45" s="27">
        <v>60.99</v>
      </c>
      <c r="K45" s="10">
        <v>3</v>
      </c>
      <c r="L45" s="13">
        <f t="shared" si="16"/>
        <v>3</v>
      </c>
      <c r="M45" s="9">
        <f t="shared" si="17"/>
        <v>100</v>
      </c>
      <c r="N45" s="23">
        <v>55</v>
      </c>
      <c r="O45" s="27">
        <v>55</v>
      </c>
      <c r="P45" s="23" t="s">
        <v>59</v>
      </c>
      <c r="Q45" s="27" t="s">
        <v>59</v>
      </c>
      <c r="R45" s="23" t="s">
        <v>59</v>
      </c>
      <c r="S45" s="27" t="s">
        <v>59</v>
      </c>
      <c r="T45" s="10">
        <v>3</v>
      </c>
      <c r="U45" s="13">
        <f t="shared" si="0"/>
        <v>1</v>
      </c>
      <c r="V45" s="9">
        <f t="shared" si="18"/>
        <v>33.333333333333329</v>
      </c>
      <c r="W45" s="23">
        <v>60</v>
      </c>
      <c r="X45" s="27">
        <v>63</v>
      </c>
      <c r="Y45" s="23">
        <v>59.5</v>
      </c>
      <c r="Z45" s="27">
        <v>59.5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63</v>
      </c>
      <c r="AG45" s="27">
        <v>63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78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54.29</v>
      </c>
      <c r="AZ45" s="16">
        <f t="shared" si="3"/>
        <v>56.53</v>
      </c>
      <c r="BA45" s="17">
        <f t="shared" si="4"/>
        <v>100</v>
      </c>
      <c r="BB45" s="16">
        <f t="shared" si="5"/>
        <v>55</v>
      </c>
      <c r="BC45" s="16">
        <f t="shared" si="6"/>
        <v>55</v>
      </c>
      <c r="BD45" s="17">
        <f t="shared" si="7"/>
        <v>33.333333333333329</v>
      </c>
      <c r="BE45" s="16">
        <f t="shared" si="8"/>
        <v>59.75</v>
      </c>
      <c r="BF45" s="16">
        <f t="shared" si="9"/>
        <v>61.25</v>
      </c>
      <c r="BG45" s="17">
        <f t="shared" si="24"/>
        <v>66.666666666666657</v>
      </c>
      <c r="BH45" s="17">
        <f t="shared" si="25"/>
        <v>63</v>
      </c>
      <c r="BI45" s="17">
        <f t="shared" si="25"/>
        <v>63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58.01</v>
      </c>
      <c r="BO45" s="18">
        <f t="shared" si="15"/>
        <v>58.95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77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W3:AE3"/>
    <mergeCell ref="AF3:AR3"/>
    <mergeCell ref="I4:J4"/>
    <mergeCell ref="A3:A5"/>
    <mergeCell ref="D3:D5"/>
    <mergeCell ref="C3:C5"/>
    <mergeCell ref="B3:B5"/>
    <mergeCell ref="E4:F4"/>
    <mergeCell ref="G4:H4"/>
    <mergeCell ref="K4:M4"/>
    <mergeCell ref="AC4:AE4"/>
    <mergeCell ref="T4:V4"/>
    <mergeCell ref="W4:X4"/>
    <mergeCell ref="N4:O4"/>
    <mergeCell ref="AU1:AW1"/>
    <mergeCell ref="C2:AW2"/>
    <mergeCell ref="E3:M3"/>
    <mergeCell ref="N3:V3"/>
    <mergeCell ref="AS3:AW3"/>
    <mergeCell ref="AN4:AO4"/>
    <mergeCell ref="P4:Q4"/>
    <mergeCell ref="R4:S4"/>
    <mergeCell ref="AH4:AI4"/>
    <mergeCell ref="Y4:Z4"/>
    <mergeCell ref="AF4:AG4"/>
    <mergeCell ref="AL4:AM4"/>
    <mergeCell ref="AJ4:AK4"/>
    <mergeCell ref="AA4:AB4"/>
    <mergeCell ref="BK3:BM3"/>
    <mergeCell ref="AS4:AT4"/>
    <mergeCell ref="BK4:BL4"/>
    <mergeCell ref="AY4:AZ4"/>
    <mergeCell ref="AP4:AR4"/>
    <mergeCell ref="AU4:AW4"/>
    <mergeCell ref="BB4:BC4"/>
    <mergeCell ref="BH4:BI4"/>
    <mergeCell ref="BE4:BF4"/>
    <mergeCell ref="BG4:BG5"/>
    <mergeCell ref="AY3:BA3"/>
    <mergeCell ref="BN4:BO4"/>
    <mergeCell ref="BM4:BM5"/>
    <mergeCell ref="BD4:BD5"/>
    <mergeCell ref="BA4:BA5"/>
    <mergeCell ref="BB3:BD3"/>
    <mergeCell ref="BE3:BG3"/>
    <mergeCell ref="BH3:BJ3"/>
    <mergeCell ref="BJ4:BJ5"/>
    <mergeCell ref="BN3:BO3"/>
  </mergeCells>
  <phoneticPr fontId="5" type="noConversion"/>
  <conditionalFormatting sqref="E6">
    <cfRule type="cellIs" dxfId="701" priority="709" operator="greaterThan">
      <formula>F6</formula>
    </cfRule>
  </conditionalFormatting>
  <conditionalFormatting sqref="N6:N45">
    <cfRule type="cellIs" dxfId="700" priority="707" operator="greaterThan">
      <formula>O6</formula>
    </cfRule>
  </conditionalFormatting>
  <conditionalFormatting sqref="P6:P45">
    <cfRule type="cellIs" dxfId="699" priority="706" operator="greaterThan">
      <formula>Q6</formula>
    </cfRule>
  </conditionalFormatting>
  <conditionalFormatting sqref="R6:R45">
    <cfRule type="cellIs" dxfId="698" priority="705" operator="greaterThan">
      <formula>S6</formula>
    </cfRule>
  </conditionalFormatting>
  <conditionalFormatting sqref="W6:W45">
    <cfRule type="cellIs" dxfId="697" priority="704" operator="greaterThan">
      <formula>X6</formula>
    </cfRule>
  </conditionalFormatting>
  <conditionalFormatting sqref="Y6:Y45">
    <cfRule type="cellIs" dxfId="696" priority="703" operator="greaterThan">
      <formula>Z6</formula>
    </cfRule>
  </conditionalFormatting>
  <conditionalFormatting sqref="AA6:AA45">
    <cfRule type="cellIs" dxfId="695" priority="702" operator="greaterThan">
      <formula>AB6</formula>
    </cfRule>
  </conditionalFormatting>
  <conditionalFormatting sqref="AF6:AF45">
    <cfRule type="cellIs" dxfId="694" priority="701" operator="greaterThan">
      <formula>AG6</formula>
    </cfRule>
  </conditionalFormatting>
  <conditionalFormatting sqref="AH6:AH45">
    <cfRule type="cellIs" dxfId="693" priority="700" operator="greaterThan">
      <formula>AI6</formula>
    </cfRule>
  </conditionalFormatting>
  <conditionalFormatting sqref="AJ6:AJ45">
    <cfRule type="cellIs" dxfId="692" priority="699" operator="greaterThan">
      <formula>AK6</formula>
    </cfRule>
  </conditionalFormatting>
  <conditionalFormatting sqref="AL6:AL45">
    <cfRule type="cellIs" dxfId="691" priority="698" operator="greaterThan">
      <formula>AM6</formula>
    </cfRule>
  </conditionalFormatting>
  <conditionalFormatting sqref="AN6:AN45">
    <cfRule type="cellIs" dxfId="690" priority="697" operator="greaterThan">
      <formula>AO6</formula>
    </cfRule>
  </conditionalFormatting>
  <conditionalFormatting sqref="AS6:AS45">
    <cfRule type="cellIs" dxfId="689" priority="696" operator="greaterThan">
      <formula>AT6</formula>
    </cfRule>
  </conditionalFormatting>
  <conditionalFormatting sqref="E8">
    <cfRule type="cellIs" dxfId="688" priority="694" operator="greaterThan">
      <formula>F8</formula>
    </cfRule>
  </conditionalFormatting>
  <conditionalFormatting sqref="E9">
    <cfRule type="cellIs" dxfId="687" priority="693" operator="greaterThan">
      <formula>F9</formula>
    </cfRule>
  </conditionalFormatting>
  <conditionalFormatting sqref="E7">
    <cfRule type="cellIs" dxfId="686" priority="691" operator="greaterThan">
      <formula>F7</formula>
    </cfRule>
  </conditionalFormatting>
  <conditionalFormatting sqref="E10">
    <cfRule type="cellIs" dxfId="685" priority="689" operator="greaterThan">
      <formula>F10</formula>
    </cfRule>
  </conditionalFormatting>
  <conditionalFormatting sqref="E11">
    <cfRule type="cellIs" dxfId="684" priority="688" operator="greaterThan">
      <formula>F11</formula>
    </cfRule>
  </conditionalFormatting>
  <conditionalFormatting sqref="E12">
    <cfRule type="cellIs" dxfId="683" priority="687" operator="greaterThan">
      <formula>F12</formula>
    </cfRule>
  </conditionalFormatting>
  <conditionalFormatting sqref="E13">
    <cfRule type="cellIs" dxfId="682" priority="686" operator="greaterThan">
      <formula>F13</formula>
    </cfRule>
  </conditionalFormatting>
  <conditionalFormatting sqref="E14">
    <cfRule type="cellIs" dxfId="681" priority="685" operator="greaterThan">
      <formula>F14</formula>
    </cfRule>
  </conditionalFormatting>
  <conditionalFormatting sqref="E15">
    <cfRule type="cellIs" dxfId="680" priority="684" operator="greaterThan">
      <formula>F15</formula>
    </cfRule>
  </conditionalFormatting>
  <conditionalFormatting sqref="E16">
    <cfRule type="cellIs" dxfId="679" priority="683" operator="greaterThan">
      <formula>F16</formula>
    </cfRule>
  </conditionalFormatting>
  <conditionalFormatting sqref="E17">
    <cfRule type="cellIs" dxfId="678" priority="682" operator="greaterThan">
      <formula>F17</formula>
    </cfRule>
  </conditionalFormatting>
  <conditionalFormatting sqref="E18">
    <cfRule type="cellIs" dxfId="677" priority="681" operator="greaterThan">
      <formula>F18</formula>
    </cfRule>
  </conditionalFormatting>
  <conditionalFormatting sqref="E19">
    <cfRule type="cellIs" dxfId="676" priority="680" operator="greaterThan">
      <formula>F19</formula>
    </cfRule>
  </conditionalFormatting>
  <conditionalFormatting sqref="E20">
    <cfRule type="cellIs" dxfId="675" priority="679" operator="greaterThan">
      <formula>F20</formula>
    </cfRule>
  </conditionalFormatting>
  <conditionalFormatting sqref="E21">
    <cfRule type="cellIs" dxfId="674" priority="678" operator="greaterThan">
      <formula>F21</formula>
    </cfRule>
  </conditionalFormatting>
  <conditionalFormatting sqref="E22">
    <cfRule type="cellIs" dxfId="673" priority="677" operator="greaterThan">
      <formula>F22</formula>
    </cfRule>
  </conditionalFormatting>
  <conditionalFormatting sqref="E23">
    <cfRule type="cellIs" dxfId="672" priority="676" operator="greaterThan">
      <formula>F23</formula>
    </cfRule>
  </conditionalFormatting>
  <conditionalFormatting sqref="E24">
    <cfRule type="cellIs" dxfId="671" priority="675" operator="greaterThan">
      <formula>F24</formula>
    </cfRule>
  </conditionalFormatting>
  <conditionalFormatting sqref="E25">
    <cfRule type="cellIs" dxfId="670" priority="674" operator="greaterThan">
      <formula>F25</formula>
    </cfRule>
  </conditionalFormatting>
  <conditionalFormatting sqref="E26">
    <cfRule type="cellIs" dxfId="669" priority="673" operator="greaterThan">
      <formula>F26</formula>
    </cfRule>
  </conditionalFormatting>
  <conditionalFormatting sqref="E27">
    <cfRule type="cellIs" dxfId="668" priority="672" operator="greaterThan">
      <formula>F27</formula>
    </cfRule>
  </conditionalFormatting>
  <conditionalFormatting sqref="E28">
    <cfRule type="cellIs" dxfId="667" priority="671" operator="greaterThan">
      <formula>F28</formula>
    </cfRule>
  </conditionalFormatting>
  <conditionalFormatting sqref="E29">
    <cfRule type="cellIs" dxfId="666" priority="670" operator="greaterThan">
      <formula>F29</formula>
    </cfRule>
  </conditionalFormatting>
  <conditionalFormatting sqref="E30">
    <cfRule type="cellIs" dxfId="665" priority="669" operator="greaterThan">
      <formula>F30</formula>
    </cfRule>
  </conditionalFormatting>
  <conditionalFormatting sqref="E31">
    <cfRule type="cellIs" dxfId="664" priority="668" operator="greaterThan">
      <formula>F31</formula>
    </cfRule>
  </conditionalFormatting>
  <conditionalFormatting sqref="E32">
    <cfRule type="cellIs" dxfId="663" priority="667" operator="greaterThan">
      <formula>F32</formula>
    </cfRule>
  </conditionalFormatting>
  <conditionalFormatting sqref="E33">
    <cfRule type="cellIs" dxfId="662" priority="666" operator="greaterThan">
      <formula>F33</formula>
    </cfRule>
  </conditionalFormatting>
  <conditionalFormatting sqref="E34">
    <cfRule type="cellIs" dxfId="661" priority="665" operator="greaterThan">
      <formula>F34</formula>
    </cfRule>
  </conditionalFormatting>
  <conditionalFormatting sqref="E35">
    <cfRule type="cellIs" dxfId="660" priority="664" operator="greaterThan">
      <formula>F35</formula>
    </cfRule>
  </conditionalFormatting>
  <conditionalFormatting sqref="E36">
    <cfRule type="cellIs" dxfId="659" priority="663" operator="greaterThan">
      <formula>F36</formula>
    </cfRule>
  </conditionalFormatting>
  <conditionalFormatting sqref="E37">
    <cfRule type="cellIs" dxfId="658" priority="662" operator="greaterThan">
      <formula>F37</formula>
    </cfRule>
  </conditionalFormatting>
  <conditionalFormatting sqref="E38">
    <cfRule type="cellIs" dxfId="657" priority="661" operator="greaterThan">
      <formula>F38</formula>
    </cfRule>
  </conditionalFormatting>
  <conditionalFormatting sqref="E39">
    <cfRule type="cellIs" dxfId="656" priority="660" operator="greaterThan">
      <formula>F39</formula>
    </cfRule>
  </conditionalFormatting>
  <conditionalFormatting sqref="E40">
    <cfRule type="cellIs" dxfId="655" priority="659" operator="greaterThan">
      <formula>F40</formula>
    </cfRule>
  </conditionalFormatting>
  <conditionalFormatting sqref="E41">
    <cfRule type="cellIs" dxfId="654" priority="658" operator="greaterThan">
      <formula>F41</formula>
    </cfRule>
  </conditionalFormatting>
  <conditionalFormatting sqref="E42">
    <cfRule type="cellIs" dxfId="653" priority="657" operator="greaterThan">
      <formula>F42</formula>
    </cfRule>
  </conditionalFormatting>
  <conditionalFormatting sqref="E43">
    <cfRule type="cellIs" dxfId="652" priority="656" operator="greaterThan">
      <formula>F43</formula>
    </cfRule>
  </conditionalFormatting>
  <conditionalFormatting sqref="E44">
    <cfRule type="cellIs" dxfId="651" priority="655" operator="greaterThan">
      <formula>F44</formula>
    </cfRule>
  </conditionalFormatting>
  <conditionalFormatting sqref="E45">
    <cfRule type="cellIs" dxfId="650" priority="654" operator="greaterThan">
      <formula>F45</formula>
    </cfRule>
  </conditionalFormatting>
  <conditionalFormatting sqref="G6">
    <cfRule type="cellIs" dxfId="649" priority="653" operator="greaterThan">
      <formula>H6</formula>
    </cfRule>
  </conditionalFormatting>
  <conditionalFormatting sqref="G8">
    <cfRule type="cellIs" dxfId="648" priority="652" operator="greaterThan">
      <formula>H8</formula>
    </cfRule>
  </conditionalFormatting>
  <conditionalFormatting sqref="G9">
    <cfRule type="cellIs" dxfId="647" priority="651" operator="greaterThan">
      <formula>H9</formula>
    </cfRule>
  </conditionalFormatting>
  <conditionalFormatting sqref="G7">
    <cfRule type="cellIs" dxfId="646" priority="650" operator="greaterThan">
      <formula>H7</formula>
    </cfRule>
  </conditionalFormatting>
  <conditionalFormatting sqref="G10">
    <cfRule type="cellIs" dxfId="645" priority="649" operator="greaterThan">
      <formula>H10</formula>
    </cfRule>
  </conditionalFormatting>
  <conditionalFormatting sqref="G11">
    <cfRule type="cellIs" dxfId="644" priority="648" operator="greaterThan">
      <formula>H11</formula>
    </cfRule>
  </conditionalFormatting>
  <conditionalFormatting sqref="G12">
    <cfRule type="cellIs" dxfId="643" priority="647" operator="greaterThan">
      <formula>H12</formula>
    </cfRule>
  </conditionalFormatting>
  <conditionalFormatting sqref="G13">
    <cfRule type="cellIs" dxfId="642" priority="646" operator="greaterThan">
      <formula>H13</formula>
    </cfRule>
  </conditionalFormatting>
  <conditionalFormatting sqref="G14">
    <cfRule type="cellIs" dxfId="641" priority="645" operator="greaterThan">
      <formula>H14</formula>
    </cfRule>
  </conditionalFormatting>
  <conditionalFormatting sqref="G15">
    <cfRule type="cellIs" dxfId="640" priority="644" operator="greaterThan">
      <formula>H15</formula>
    </cfRule>
  </conditionalFormatting>
  <conditionalFormatting sqref="G16">
    <cfRule type="cellIs" dxfId="639" priority="643" operator="greaterThan">
      <formula>H16</formula>
    </cfRule>
  </conditionalFormatting>
  <conditionalFormatting sqref="G17">
    <cfRule type="cellIs" dxfId="638" priority="642" operator="greaterThan">
      <formula>H17</formula>
    </cfRule>
  </conditionalFormatting>
  <conditionalFormatting sqref="G18">
    <cfRule type="cellIs" dxfId="637" priority="641" operator="greaterThan">
      <formula>H18</formula>
    </cfRule>
  </conditionalFormatting>
  <conditionalFormatting sqref="G19">
    <cfRule type="cellIs" dxfId="636" priority="640" operator="greaterThan">
      <formula>H19</formula>
    </cfRule>
  </conditionalFormatting>
  <conditionalFormatting sqref="G20">
    <cfRule type="cellIs" dxfId="635" priority="639" operator="greaterThan">
      <formula>H20</formula>
    </cfRule>
  </conditionalFormatting>
  <conditionalFormatting sqref="G21">
    <cfRule type="cellIs" dxfId="634" priority="638" operator="greaterThan">
      <formula>H21</formula>
    </cfRule>
  </conditionalFormatting>
  <conditionalFormatting sqref="G22">
    <cfRule type="cellIs" dxfId="633" priority="637" operator="greaterThan">
      <formula>H22</formula>
    </cfRule>
  </conditionalFormatting>
  <conditionalFormatting sqref="G23">
    <cfRule type="cellIs" dxfId="632" priority="636" operator="greaterThan">
      <formula>H23</formula>
    </cfRule>
  </conditionalFormatting>
  <conditionalFormatting sqref="G24">
    <cfRule type="cellIs" dxfId="631" priority="635" operator="greaterThan">
      <formula>H24</formula>
    </cfRule>
  </conditionalFormatting>
  <conditionalFormatting sqref="G25">
    <cfRule type="cellIs" dxfId="630" priority="634" operator="greaterThan">
      <formula>H25</formula>
    </cfRule>
  </conditionalFormatting>
  <conditionalFormatting sqref="G26">
    <cfRule type="cellIs" dxfId="629" priority="633" operator="greaterThan">
      <formula>H26</formula>
    </cfRule>
  </conditionalFormatting>
  <conditionalFormatting sqref="G27">
    <cfRule type="cellIs" dxfId="628" priority="632" operator="greaterThan">
      <formula>H27</formula>
    </cfRule>
  </conditionalFormatting>
  <conditionalFormatting sqref="G28">
    <cfRule type="cellIs" dxfId="627" priority="631" operator="greaterThan">
      <formula>H28</formula>
    </cfRule>
  </conditionalFormatting>
  <conditionalFormatting sqref="G29">
    <cfRule type="cellIs" dxfId="626" priority="630" operator="greaterThan">
      <formula>H29</formula>
    </cfRule>
  </conditionalFormatting>
  <conditionalFormatting sqref="G30">
    <cfRule type="cellIs" dxfId="625" priority="629" operator="greaterThan">
      <formula>H30</formula>
    </cfRule>
  </conditionalFormatting>
  <conditionalFormatting sqref="G31">
    <cfRule type="cellIs" dxfId="624" priority="628" operator="greaterThan">
      <formula>H31</formula>
    </cfRule>
  </conditionalFormatting>
  <conditionalFormatting sqref="G32">
    <cfRule type="cellIs" dxfId="623" priority="627" operator="greaterThan">
      <formula>H32</formula>
    </cfRule>
  </conditionalFormatting>
  <conditionalFormatting sqref="G33">
    <cfRule type="cellIs" dxfId="622" priority="626" operator="greaterThan">
      <formula>H33</formula>
    </cfRule>
  </conditionalFormatting>
  <conditionalFormatting sqref="G34">
    <cfRule type="cellIs" dxfId="621" priority="625" operator="greaterThan">
      <formula>H34</formula>
    </cfRule>
  </conditionalFormatting>
  <conditionalFormatting sqref="G35">
    <cfRule type="cellIs" dxfId="620" priority="624" operator="greaterThan">
      <formula>H35</formula>
    </cfRule>
  </conditionalFormatting>
  <conditionalFormatting sqref="G36">
    <cfRule type="cellIs" dxfId="619" priority="623" operator="greaterThan">
      <formula>H36</formula>
    </cfRule>
  </conditionalFormatting>
  <conditionalFormatting sqref="G37">
    <cfRule type="cellIs" dxfId="618" priority="622" operator="greaterThan">
      <formula>H37</formula>
    </cfRule>
  </conditionalFormatting>
  <conditionalFormatting sqref="G38">
    <cfRule type="cellIs" dxfId="617" priority="621" operator="greaterThan">
      <formula>H38</formula>
    </cfRule>
  </conditionalFormatting>
  <conditionalFormatting sqref="G39">
    <cfRule type="cellIs" dxfId="616" priority="620" operator="greaterThan">
      <formula>H39</formula>
    </cfRule>
  </conditionalFormatting>
  <conditionalFormatting sqref="G40">
    <cfRule type="cellIs" dxfId="615" priority="619" operator="greaterThan">
      <formula>H40</formula>
    </cfRule>
  </conditionalFormatting>
  <conditionalFormatting sqref="G41">
    <cfRule type="cellIs" dxfId="614" priority="618" operator="greaterThan">
      <formula>H41</formula>
    </cfRule>
  </conditionalFormatting>
  <conditionalFormatting sqref="G42">
    <cfRule type="cellIs" dxfId="613" priority="617" operator="greaterThan">
      <formula>H42</formula>
    </cfRule>
  </conditionalFormatting>
  <conditionalFormatting sqref="G43">
    <cfRule type="cellIs" dxfId="612" priority="616" operator="greaterThan">
      <formula>H43</formula>
    </cfRule>
  </conditionalFormatting>
  <conditionalFormatting sqref="G44">
    <cfRule type="cellIs" dxfId="611" priority="615" operator="greaterThan">
      <formula>H44</formula>
    </cfRule>
  </conditionalFormatting>
  <conditionalFormatting sqref="G45">
    <cfRule type="cellIs" dxfId="610" priority="614" operator="greaterThan">
      <formula>H45</formula>
    </cfRule>
  </conditionalFormatting>
  <conditionalFormatting sqref="I6">
    <cfRule type="cellIs" dxfId="609" priority="613" operator="greaterThan">
      <formula>J6</formula>
    </cfRule>
  </conditionalFormatting>
  <conditionalFormatting sqref="I8">
    <cfRule type="cellIs" dxfId="608" priority="612" operator="greaterThan">
      <formula>J8</formula>
    </cfRule>
  </conditionalFormatting>
  <conditionalFormatting sqref="I9">
    <cfRule type="cellIs" dxfId="607" priority="611" operator="greaterThan">
      <formula>J9</formula>
    </cfRule>
  </conditionalFormatting>
  <conditionalFormatting sqref="I7">
    <cfRule type="cellIs" dxfId="606" priority="610" operator="greaterThan">
      <formula>J7</formula>
    </cfRule>
  </conditionalFormatting>
  <conditionalFormatting sqref="I10">
    <cfRule type="cellIs" dxfId="605" priority="609" operator="greaterThan">
      <formula>J10</formula>
    </cfRule>
  </conditionalFormatting>
  <conditionalFormatting sqref="I11">
    <cfRule type="cellIs" dxfId="604" priority="608" operator="greaterThan">
      <formula>J11</formula>
    </cfRule>
  </conditionalFormatting>
  <conditionalFormatting sqref="I12">
    <cfRule type="cellIs" dxfId="603" priority="607" operator="greaterThan">
      <formula>J12</formula>
    </cfRule>
  </conditionalFormatting>
  <conditionalFormatting sqref="I13">
    <cfRule type="cellIs" dxfId="602" priority="606" operator="greaterThan">
      <formula>J13</formula>
    </cfRule>
  </conditionalFormatting>
  <conditionalFormatting sqref="I14">
    <cfRule type="cellIs" dxfId="601" priority="605" operator="greaterThan">
      <formula>J14</formula>
    </cfRule>
  </conditionalFormatting>
  <conditionalFormatting sqref="I15">
    <cfRule type="cellIs" dxfId="600" priority="604" operator="greaterThan">
      <formula>J15</formula>
    </cfRule>
  </conditionalFormatting>
  <conditionalFormatting sqref="I16">
    <cfRule type="cellIs" dxfId="599" priority="603" operator="greaterThan">
      <formula>J16</formula>
    </cfRule>
  </conditionalFormatting>
  <conditionalFormatting sqref="I17">
    <cfRule type="cellIs" dxfId="598" priority="602" operator="greaterThan">
      <formula>J17</formula>
    </cfRule>
  </conditionalFormatting>
  <conditionalFormatting sqref="I18">
    <cfRule type="cellIs" dxfId="597" priority="601" operator="greaterThan">
      <formula>J18</formula>
    </cfRule>
  </conditionalFormatting>
  <conditionalFormatting sqref="I19">
    <cfRule type="cellIs" dxfId="596" priority="600" operator="greaterThan">
      <formula>J19</formula>
    </cfRule>
  </conditionalFormatting>
  <conditionalFormatting sqref="I20">
    <cfRule type="cellIs" dxfId="595" priority="599" operator="greaterThan">
      <formula>J20</formula>
    </cfRule>
  </conditionalFormatting>
  <conditionalFormatting sqref="I21">
    <cfRule type="cellIs" dxfId="594" priority="598" operator="greaterThan">
      <formula>J21</formula>
    </cfRule>
  </conditionalFormatting>
  <conditionalFormatting sqref="I22">
    <cfRule type="cellIs" dxfId="593" priority="597" operator="greaterThan">
      <formula>J22</formula>
    </cfRule>
  </conditionalFormatting>
  <conditionalFormatting sqref="I23">
    <cfRule type="cellIs" dxfId="592" priority="596" operator="greaterThan">
      <formula>J23</formula>
    </cfRule>
  </conditionalFormatting>
  <conditionalFormatting sqref="I24">
    <cfRule type="cellIs" dxfId="591" priority="595" operator="greaterThan">
      <formula>J24</formula>
    </cfRule>
  </conditionalFormatting>
  <conditionalFormatting sqref="I25">
    <cfRule type="cellIs" dxfId="590" priority="594" operator="greaterThan">
      <formula>J25</formula>
    </cfRule>
  </conditionalFormatting>
  <conditionalFormatting sqref="I26">
    <cfRule type="cellIs" dxfId="589" priority="593" operator="greaterThan">
      <formula>J26</formula>
    </cfRule>
  </conditionalFormatting>
  <conditionalFormatting sqref="I27">
    <cfRule type="cellIs" dxfId="588" priority="592" operator="greaterThan">
      <formula>J27</formula>
    </cfRule>
  </conditionalFormatting>
  <conditionalFormatting sqref="I28">
    <cfRule type="cellIs" dxfId="587" priority="591" operator="greaterThan">
      <formula>J28</formula>
    </cfRule>
  </conditionalFormatting>
  <conditionalFormatting sqref="I29">
    <cfRule type="cellIs" dxfId="586" priority="590" operator="greaterThan">
      <formula>J29</formula>
    </cfRule>
  </conditionalFormatting>
  <conditionalFormatting sqref="I30">
    <cfRule type="cellIs" dxfId="585" priority="589" operator="greaterThan">
      <formula>J30</formula>
    </cfRule>
  </conditionalFormatting>
  <conditionalFormatting sqref="I31">
    <cfRule type="cellIs" dxfId="584" priority="588" operator="greaterThan">
      <formula>J31</formula>
    </cfRule>
  </conditionalFormatting>
  <conditionalFormatting sqref="I32">
    <cfRule type="cellIs" dxfId="583" priority="587" operator="greaterThan">
      <formula>J32</formula>
    </cfRule>
  </conditionalFormatting>
  <conditionalFormatting sqref="I33">
    <cfRule type="cellIs" dxfId="582" priority="586" operator="greaterThan">
      <formula>J33</formula>
    </cfRule>
  </conditionalFormatting>
  <conditionalFormatting sqref="I34">
    <cfRule type="cellIs" dxfId="581" priority="585" operator="greaterThan">
      <formula>J34</formula>
    </cfRule>
  </conditionalFormatting>
  <conditionalFormatting sqref="I35">
    <cfRule type="cellIs" dxfId="580" priority="584" operator="greaterThan">
      <formula>J35</formula>
    </cfRule>
  </conditionalFormatting>
  <conditionalFormatting sqref="I36:I37">
    <cfRule type="cellIs" dxfId="579" priority="583" operator="greaterThan">
      <formula>J36</formula>
    </cfRule>
  </conditionalFormatting>
  <conditionalFormatting sqref="I38">
    <cfRule type="cellIs" dxfId="578" priority="581" operator="greaterThan">
      <formula>J38</formula>
    </cfRule>
  </conditionalFormatting>
  <conditionalFormatting sqref="I39">
    <cfRule type="cellIs" dxfId="577" priority="580" operator="greaterThan">
      <formula>J39</formula>
    </cfRule>
  </conditionalFormatting>
  <conditionalFormatting sqref="I40">
    <cfRule type="cellIs" dxfId="576" priority="579" operator="greaterThan">
      <formula>J40</formula>
    </cfRule>
  </conditionalFormatting>
  <conditionalFormatting sqref="I41">
    <cfRule type="cellIs" dxfId="575" priority="578" operator="greaterThan">
      <formula>J41</formula>
    </cfRule>
  </conditionalFormatting>
  <conditionalFormatting sqref="I42">
    <cfRule type="cellIs" dxfId="574" priority="577" operator="greaterThan">
      <formula>J42</formula>
    </cfRule>
  </conditionalFormatting>
  <conditionalFormatting sqref="I43">
    <cfRule type="cellIs" dxfId="573" priority="576" operator="greaterThan">
      <formula>J43</formula>
    </cfRule>
  </conditionalFormatting>
  <conditionalFormatting sqref="I44">
    <cfRule type="cellIs" dxfId="572" priority="575" operator="greaterThan">
      <formula>J44</formula>
    </cfRule>
  </conditionalFormatting>
  <conditionalFormatting sqref="I45">
    <cfRule type="cellIs" dxfId="571" priority="574" operator="greaterThan">
      <formula>J45</formula>
    </cfRule>
  </conditionalFormatting>
  <conditionalFormatting sqref="N6">
    <cfRule type="cellIs" dxfId="570" priority="573" operator="greaterThan">
      <formula>O6</formula>
    </cfRule>
  </conditionalFormatting>
  <conditionalFormatting sqref="N8">
    <cfRule type="cellIs" dxfId="569" priority="572" operator="greaterThan">
      <formula>O8</formula>
    </cfRule>
  </conditionalFormatting>
  <conditionalFormatting sqref="N9">
    <cfRule type="cellIs" dxfId="568" priority="571" operator="greaterThan">
      <formula>O9</formula>
    </cfRule>
  </conditionalFormatting>
  <conditionalFormatting sqref="N7">
    <cfRule type="cellIs" dxfId="567" priority="570" operator="greaterThan">
      <formula>O7</formula>
    </cfRule>
  </conditionalFormatting>
  <conditionalFormatting sqref="N10">
    <cfRule type="cellIs" dxfId="566" priority="569" operator="greaterThan">
      <formula>O10</formula>
    </cfRule>
  </conditionalFormatting>
  <conditionalFormatting sqref="N11">
    <cfRule type="cellIs" dxfId="565" priority="568" operator="greaterThan">
      <formula>O11</formula>
    </cfRule>
  </conditionalFormatting>
  <conditionalFormatting sqref="N12">
    <cfRule type="cellIs" dxfId="564" priority="567" operator="greaterThan">
      <formula>O12</formula>
    </cfRule>
  </conditionalFormatting>
  <conditionalFormatting sqref="N13">
    <cfRule type="cellIs" dxfId="563" priority="566" operator="greaterThan">
      <formula>O13</formula>
    </cfRule>
  </conditionalFormatting>
  <conditionalFormatting sqref="N14">
    <cfRule type="cellIs" dxfId="562" priority="565" operator="greaterThan">
      <formula>O14</formula>
    </cfRule>
  </conditionalFormatting>
  <conditionalFormatting sqref="N15">
    <cfRule type="cellIs" dxfId="561" priority="564" operator="greaterThan">
      <formula>O15</formula>
    </cfRule>
  </conditionalFormatting>
  <conditionalFormatting sqref="N16">
    <cfRule type="cellIs" dxfId="560" priority="563" operator="greaterThan">
      <formula>O16</formula>
    </cfRule>
  </conditionalFormatting>
  <conditionalFormatting sqref="N17">
    <cfRule type="cellIs" dxfId="559" priority="562" operator="greaterThan">
      <formula>O17</formula>
    </cfRule>
  </conditionalFormatting>
  <conditionalFormatting sqref="N18:N19">
    <cfRule type="cellIs" dxfId="558" priority="561" operator="greaterThan">
      <formula>O18</formula>
    </cfRule>
  </conditionalFormatting>
  <conditionalFormatting sqref="N20">
    <cfRule type="cellIs" dxfId="557" priority="559" operator="greaterThan">
      <formula>O20</formula>
    </cfRule>
  </conditionalFormatting>
  <conditionalFormatting sqref="N21">
    <cfRule type="cellIs" dxfId="556" priority="558" operator="greaterThan">
      <formula>O21</formula>
    </cfRule>
  </conditionalFormatting>
  <conditionalFormatting sqref="N22">
    <cfRule type="cellIs" dxfId="555" priority="557" operator="greaterThan">
      <formula>O22</formula>
    </cfRule>
  </conditionalFormatting>
  <conditionalFormatting sqref="N23">
    <cfRule type="cellIs" dxfId="554" priority="556" operator="greaterThan">
      <formula>O23</formula>
    </cfRule>
  </conditionalFormatting>
  <conditionalFormatting sqref="N24">
    <cfRule type="cellIs" dxfId="553" priority="555" operator="greaterThan">
      <formula>O24</formula>
    </cfRule>
  </conditionalFormatting>
  <conditionalFormatting sqref="N25">
    <cfRule type="cellIs" dxfId="552" priority="554" operator="greaterThan">
      <formula>O25</formula>
    </cfRule>
  </conditionalFormatting>
  <conditionalFormatting sqref="N26">
    <cfRule type="cellIs" dxfId="551" priority="553" operator="greaterThan">
      <formula>O26</formula>
    </cfRule>
  </conditionalFormatting>
  <conditionalFormatting sqref="N27">
    <cfRule type="cellIs" dxfId="550" priority="552" operator="greaterThan">
      <formula>O27</formula>
    </cfRule>
  </conditionalFormatting>
  <conditionalFormatting sqref="N28">
    <cfRule type="cellIs" dxfId="549" priority="551" operator="greaterThan">
      <formula>O28</formula>
    </cfRule>
  </conditionalFormatting>
  <conditionalFormatting sqref="N29">
    <cfRule type="cellIs" dxfId="548" priority="550" operator="greaterThan">
      <formula>O29</formula>
    </cfRule>
  </conditionalFormatting>
  <conditionalFormatting sqref="N30">
    <cfRule type="cellIs" dxfId="547" priority="549" operator="greaterThan">
      <formula>O30</formula>
    </cfRule>
  </conditionalFormatting>
  <conditionalFormatting sqref="N31">
    <cfRule type="cellIs" dxfId="546" priority="548" operator="greaterThan">
      <formula>O31</formula>
    </cfRule>
  </conditionalFormatting>
  <conditionalFormatting sqref="N32">
    <cfRule type="cellIs" dxfId="545" priority="547" operator="greaterThan">
      <formula>O32</formula>
    </cfRule>
  </conditionalFormatting>
  <conditionalFormatting sqref="N33">
    <cfRule type="cellIs" dxfId="544" priority="546" operator="greaterThan">
      <formula>O33</formula>
    </cfRule>
  </conditionalFormatting>
  <conditionalFormatting sqref="N34">
    <cfRule type="cellIs" dxfId="543" priority="545" operator="greaterThan">
      <formula>O34</formula>
    </cfRule>
  </conditionalFormatting>
  <conditionalFormatting sqref="N35">
    <cfRule type="cellIs" dxfId="542" priority="544" operator="greaterThan">
      <formula>O35</formula>
    </cfRule>
  </conditionalFormatting>
  <conditionalFormatting sqref="N36">
    <cfRule type="cellIs" dxfId="541" priority="543" operator="greaterThan">
      <formula>O36</formula>
    </cfRule>
  </conditionalFormatting>
  <conditionalFormatting sqref="N37">
    <cfRule type="cellIs" dxfId="540" priority="542" operator="greaterThan">
      <formula>O37</formula>
    </cfRule>
  </conditionalFormatting>
  <conditionalFormatting sqref="N38:N39">
    <cfRule type="cellIs" dxfId="539" priority="540" operator="greaterThan">
      <formula>O38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2014-12-19T07:51:57Z</cp:lastPrinted>
  <dcterms:created xsi:type="dcterms:W3CDTF">2006-09-16T00:00:00Z</dcterms:created>
  <dcterms:modified xsi:type="dcterms:W3CDTF">2014-12-29T10:28:42Z</dcterms:modified>
</cp:coreProperties>
</file>