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'Лист1'!$Q$43</definedName>
    <definedName name="_xlnm.Print_Area" localSheetId="0">'Лист1'!$A$1:$Q$54</definedName>
  </definedNames>
  <calcPr fullCalcOnLoad="1"/>
</workbook>
</file>

<file path=xl/sharedStrings.xml><?xml version="1.0" encoding="utf-8"?>
<sst xmlns="http://schemas.openxmlformats.org/spreadsheetml/2006/main" count="118" uniqueCount="81">
  <si>
    <t>Наименование</t>
  </si>
  <si>
    <t>Всего</t>
  </si>
  <si>
    <t>Областной бюджет</t>
  </si>
  <si>
    <t xml:space="preserve">План </t>
  </si>
  <si>
    <t>на год</t>
  </si>
  <si>
    <t>нансиро-</t>
  </si>
  <si>
    <t>вано</t>
  </si>
  <si>
    <t>программы</t>
  </si>
  <si>
    <t>Профинан-</t>
  </si>
  <si>
    <t>сировано</t>
  </si>
  <si>
    <t>профи-</t>
  </si>
  <si>
    <t>Выполненные</t>
  </si>
  <si>
    <t xml:space="preserve">мероприятия </t>
  </si>
  <si>
    <t>Осво-</t>
  </si>
  <si>
    <t>ено</t>
  </si>
  <si>
    <t>ИТОГО</t>
  </si>
  <si>
    <t>№ п/п</t>
  </si>
  <si>
    <t xml:space="preserve"> </t>
  </si>
  <si>
    <t>Федер. бюджет</t>
  </si>
  <si>
    <t>Освоено</t>
  </si>
  <si>
    <t xml:space="preserve"> ОТЧЕТ О ХОДЕ РЕАЛИЗАЦИИ ГОСУДАРСТВЕННЫХ  ПРОГРАММ НОВГОРОДСКОЙ ОБЛАСТИ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</si>
  <si>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</si>
  <si>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</si>
  <si>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</si>
  <si>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</si>
  <si>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Содержание ребенка в семье опекуна и приемной семье, а также вознаграждение, причитающееся приемному родителю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</si>
  <si>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</si>
  <si>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Осуществление первичного воинского учета на территориях, где отсутствуют военные комиссариаты</t>
  </si>
  <si>
    <t>Выравнивание бюджетной обеспеченности поселений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</si>
  <si>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</si>
  <si>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</si>
  <si>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</si>
  <si>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 xml:space="preserve">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 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</si>
  <si>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</si>
  <si>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</si>
  <si>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 xml:space="preserve">определение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</si>
  <si>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софинансирование расходов муниципальных казённых, бюджетных и автономных учреждений по приобретению коммунальных услуг</t>
  </si>
  <si>
    <t xml:space="preserve">Выравнивание бюджетной обеспеченности муниципальных районов и городского округа Новгородской области из регионального фонда финансовой поддержки                           </t>
  </si>
  <si>
    <t>на организацию дополнительного профессионального образования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</si>
  <si>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 xml:space="preserve">Подпрограмма "Развитие дошкольного и общего образования в Новгородской области" </t>
  </si>
  <si>
    <t xml:space="preserve"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 </t>
  </si>
  <si>
    <t xml:space="preserve">Подпрограмма "Финансовая поддержка муниципальных образований Новгородской области" </t>
  </si>
  <si>
    <t xml:space="preserve">Подпрограмма "Повышение эффективности работы государственной ветеринарной службы Новгородской области" </t>
  </si>
  <si>
    <t xml:space="preserve">Подпрограмма "Обеспечение жильем молодых семей" </t>
  </si>
  <si>
    <t>Бюджет городского поселения</t>
  </si>
  <si>
    <t>Бюджет района</t>
  </si>
  <si>
    <t xml:space="preserve">на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</si>
  <si>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Государственная программа Новгородской области "Совершенствование и содержание дорожного хозяйства Новгородской области (за исключением автомобильных дорог федерального значения) на 2014-2022 годы"</t>
  </si>
  <si>
    <t xml:space="preserve">на реализацию мероприятий муниципальных программ в области газификации в рамках подпрограммы «Газификация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</t>
  </si>
  <si>
    <t xml:space="preserve">Подпрограмма «Развитие инфраструктуры водоснабжения и водоотведения населенных пунктов Новгородской области» </t>
  </si>
  <si>
    <t xml:space="preserve">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 </t>
  </si>
  <si>
    <t xml:space="preserve">Подпрограмма «Газификация Новгородской области» </t>
  </si>
  <si>
    <t xml:space="preserve">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</si>
  <si>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на погашение просроченной кредиторской задолженности получателей бюджетных средств и муниципальных бюджетных и автономных учреждений</t>
  </si>
  <si>
    <t>Государственная программа Новгородской области «Развитие физической культуры, спорта и молодежной политики на территории Новгородской области на 2019-2024 годы»</t>
  </si>
  <si>
    <t>Подпрограмма «Развитие физической культуры и массового спорта на территории Новгородской области» государственной программы Новгородской области «Развитие физической культуры, спорта и молодежной политики на территории Новгородской области на 2019-2024 годы»</t>
  </si>
  <si>
    <t xml:space="preserve">Подпрограмма "Повышение эффективности бюджетных расходов Новгородской области" </t>
  </si>
  <si>
    <t>Государственная программа Новгородской области «Улучшение жилищных условий граждан и повышение качества жилищно-коммунальных услуг в Новгородской области на 2019-2024 годы»</t>
  </si>
  <si>
    <t>Государственная программа «Формирование современной городской среды на территории муниципальных образований Новгородской области на 2018-2024 годы»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2014 - 2018 годы и на период до 2020 года»</t>
  </si>
  <si>
    <t>Государственная программа Новгородской области «Государственная поддержка развития местного самоуправления в Новгородской области и социально ориентированных некоммерческих организаций Новгородской области на 2019-2026 годы»</t>
  </si>
  <si>
    <t xml:space="preserve">Государственная программа Новгородской области "Развитие образования в Новгородской области до 2026 года" </t>
  </si>
  <si>
    <t>Подпрограмма "Обеспечение реализации государственной программы Новгородской области "Развитие образования в Новгородской области до 2026 года"</t>
  </si>
  <si>
    <t>Подпрограмма "Обеспечение реализации государственной программы Новгородской области "Развитие образования  в Новгородской области до 2026 года"</t>
  </si>
  <si>
    <t xml:space="preserve">Государственная программа Новгородской области "Управление государственными финансами Новгородской области на 2019-2024 годы" </t>
  </si>
  <si>
    <t>Государственная программа Новгородской области "Обеспечение эпизоотического благополучия и безопасности продуктов животноводства в ветеринарно-санитарном отношении на территории Новгородской области на 2019-2026 годы"</t>
  </si>
  <si>
    <t>Государственная программа Новгородской области "Развитие жилищного строительства на территории Новгородской области на 2019-2025 годы"</t>
  </si>
  <si>
    <t xml:space="preserve">Подпрограмма «Государственная поддержка развития местного самоуправления в Новгородской области» </t>
  </si>
  <si>
    <t>Государственная программа Новгородской области «Развитие культуры и архивного дела Новгородской области на 2019-2024 годы»</t>
  </si>
  <si>
    <t xml:space="preserve">Подпрограмма «Культурное поколение» </t>
  </si>
  <si>
    <t>ПО ВАЛДАЙСКОМУ МУНИЦИПАЛЬНОМУ РАЙОНУ ЗА  2019 ГОД</t>
  </si>
  <si>
    <t>на частичную компенсацию дополнительных расходов на повышение оплаты труда работников бюджетной сферы</t>
  </si>
  <si>
    <t>Государственная программа Новгородской области "Развитие цифровой экономики в Новгородской области на 2017-2024 годы"</t>
  </si>
  <si>
    <t>на создание, функционирование и совершенствование информационно- технологической инфраструктуры электронного правительства</t>
  </si>
  <si>
    <t>на поддержку отрасли культуры в части комплектования книжных фондов муниципальных общедоступных библиотек муниципальных образований области 170 экз.Приобретено оборудование для межпоселенческой библиотеки и Дворецкого филиала библиотеки.</t>
  </si>
  <si>
    <t>Капитальный ремонт автомобильной дороги "Кстечки -Углы"протяженностью -1,96 км. Текущий ремонт 4-х автодорог протяженностью 7,66 км.</t>
  </si>
  <si>
    <t>Проведение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 (23 собаки)</t>
  </si>
  <si>
    <t xml:space="preserve">      Предоставлена социальная выплата на приобретение жилых помещений или строительство индивидуального жилого дома 3 молодым семьям</t>
  </si>
  <si>
    <t>Прошли обучение 21 муниципальный служащий и 5  служащих. Участие в поддержке местных инициатив-строительство детской игровой площадки в с. Зимогорье.</t>
  </si>
  <si>
    <t>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культуры. Приобретение оборудования (микшерские пульты, аккустические системы, вокальные радиосистемы, микрофоны)для Рощинского, Лутовенского, Зимогорского сельских домов культуры,  проведен текущий ремонт здания РДК "Темп"</t>
  </si>
  <si>
    <t>На софинансирование расходов по техническому оснащению объектов спорта, включённых во Всероссийский реестр объектов спорта, для обеспечения общественного порядка и общественной безопасности при проведении спортивных соревнований (приобретение металлодетекторов,взрывоулавлевателя,металлоискателей, установка шлагбаума).</t>
  </si>
  <si>
    <t>благоустройство дворовых территорий многоквартирных домов, наиболее посещаемых тнрриторий общего пользования, обустройство Соловьёвского городского парка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</si>
</sst>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2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3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vertical="distributed"/>
    </xf>
    <xf numFmtId="0" fontId="3" fillId="0" borderId="17" xfId="0" applyFont="1" applyBorder="1" applyAlignment="1">
      <alignment vertical="distributed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vertical="justify"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vertical="justify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distributed"/>
    </xf>
    <xf numFmtId="0" fontId="5" fillId="0" borderId="13" xfId="0" applyFont="1" applyBorder="1" applyAlignment="1">
      <alignment vertical="distributed"/>
    </xf>
    <xf numFmtId="0" fontId="3" fillId="0" borderId="20" xfId="0" applyFont="1" applyBorder="1" applyAlignment="1">
      <alignment vertical="distributed"/>
    </xf>
    <xf numFmtId="0" fontId="3" fillId="0" borderId="21" xfId="0" applyFont="1" applyBorder="1" applyAlignment="1">
      <alignment vertical="center"/>
    </xf>
    <xf numFmtId="0" fontId="7" fillId="0" borderId="0" xfId="0" applyFont="1" applyAlignment="1">
      <alignment/>
    </xf>
    <xf numFmtId="168" fontId="5" fillId="0" borderId="13" xfId="0" applyNumberFormat="1" applyFont="1" applyFill="1" applyBorder="1" applyAlignment="1">
      <alignment horizontal="left" vertical="justify"/>
    </xf>
    <xf numFmtId="0" fontId="0" fillId="0" borderId="0" xfId="0" applyFill="1" applyAlignment="1">
      <alignment vertical="top" wrapText="1"/>
    </xf>
    <xf numFmtId="0" fontId="2" fillId="0" borderId="18" xfId="0" applyFont="1" applyFill="1" applyBorder="1" applyAlignment="1">
      <alignment/>
    </xf>
    <xf numFmtId="168" fontId="5" fillId="0" borderId="0" xfId="0" applyNumberFormat="1" applyFont="1" applyFill="1" applyBorder="1" applyAlignment="1">
      <alignment horizontal="left" vertical="justify"/>
    </xf>
    <xf numFmtId="0" fontId="10" fillId="0" borderId="0" xfId="0" applyFont="1" applyAlignment="1">
      <alignment/>
    </xf>
    <xf numFmtId="168" fontId="6" fillId="0" borderId="13" xfId="0" applyNumberFormat="1" applyFont="1" applyFill="1" applyBorder="1" applyAlignment="1">
      <alignment vertical="justify"/>
    </xf>
    <xf numFmtId="0" fontId="4" fillId="0" borderId="13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168" fontId="6" fillId="0" borderId="13" xfId="0" applyNumberFormat="1" applyFont="1" applyFill="1" applyBorder="1" applyAlignment="1">
      <alignment vertical="top"/>
    </xf>
    <xf numFmtId="169" fontId="4" fillId="0" borderId="13" xfId="0" applyNumberFormat="1" applyFont="1" applyFill="1" applyBorder="1" applyAlignment="1" applyProtection="1">
      <alignment vertical="top" wrapText="1" readingOrder="1"/>
      <protection/>
    </xf>
    <xf numFmtId="0" fontId="9" fillId="0" borderId="13" xfId="0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vertical="top" wrapText="1"/>
    </xf>
    <xf numFmtId="168" fontId="4" fillId="0" borderId="13" xfId="0" applyNumberFormat="1" applyFont="1" applyFill="1" applyBorder="1" applyAlignment="1">
      <alignment vertical="top"/>
    </xf>
    <xf numFmtId="168" fontId="6" fillId="0" borderId="11" xfId="0" applyNumberFormat="1" applyFont="1" applyFill="1" applyBorder="1" applyAlignment="1">
      <alignment/>
    </xf>
    <xf numFmtId="168" fontId="6" fillId="0" borderId="13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vertical="distributed"/>
    </xf>
    <xf numFmtId="0" fontId="9" fillId="0" borderId="13" xfId="0" applyFont="1" applyFill="1" applyBorder="1" applyAlignment="1">
      <alignment vertical="top" wrapText="1" readingOrder="1"/>
    </xf>
    <xf numFmtId="168" fontId="4" fillId="0" borderId="11" xfId="0" applyNumberFormat="1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4" fillId="0" borderId="11" xfId="0" applyFont="1" applyFill="1" applyBorder="1" applyAlignment="1">
      <alignment vertical="justify"/>
    </xf>
    <xf numFmtId="0" fontId="4" fillId="0" borderId="13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4" fillId="0" borderId="13" xfId="0" applyFont="1" applyFill="1" applyBorder="1" applyAlignment="1">
      <alignment vertical="top" wrapText="1" readingOrder="1"/>
    </xf>
    <xf numFmtId="0" fontId="3" fillId="0" borderId="11" xfId="0" applyFont="1" applyFill="1" applyBorder="1" applyAlignment="1">
      <alignment vertical="justify"/>
    </xf>
    <xf numFmtId="0" fontId="5" fillId="0" borderId="11" xfId="0" applyFont="1" applyFill="1" applyBorder="1" applyAlignment="1">
      <alignment vertical="justify"/>
    </xf>
    <xf numFmtId="0" fontId="0" fillId="0" borderId="13" xfId="0" applyFill="1" applyBorder="1" applyAlignment="1">
      <alignment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justify"/>
    </xf>
    <xf numFmtId="0" fontId="3" fillId="0" borderId="16" xfId="0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4" fillId="0" borderId="13" xfId="0" applyFont="1" applyFill="1" applyBorder="1" applyAlignment="1">
      <alignment horizontal="left" vertical="top" wrapText="1" readingOrder="1"/>
    </xf>
    <xf numFmtId="0" fontId="9" fillId="0" borderId="13" xfId="0" applyFont="1" applyFill="1" applyBorder="1" applyAlignment="1">
      <alignment vertical="top" wrapText="1" readingOrder="1"/>
    </xf>
    <xf numFmtId="0" fontId="8" fillId="0" borderId="0" xfId="0" applyFont="1" applyFill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9" sqref="U9"/>
    </sheetView>
  </sheetViews>
  <sheetFormatPr defaultColWidth="9.00390625" defaultRowHeight="12.75"/>
  <cols>
    <col min="1" max="1" width="3.125" style="0" customWidth="1"/>
    <col min="2" max="2" width="15.875" style="0" customWidth="1"/>
    <col min="3" max="3" width="7.375" style="0" customWidth="1"/>
    <col min="4" max="4" width="7.75390625" style="0" customWidth="1"/>
    <col min="5" max="5" width="7.875" style="0" customWidth="1"/>
    <col min="6" max="6" width="8.00390625" style="0" customWidth="1"/>
    <col min="7" max="7" width="7.875" style="0" customWidth="1"/>
    <col min="8" max="8" width="6.75390625" style="0" customWidth="1"/>
    <col min="9" max="9" width="7.125" style="0" customWidth="1"/>
    <col min="10" max="10" width="6.75390625" style="0" customWidth="1"/>
    <col min="11" max="11" width="7.00390625" style="0" customWidth="1"/>
    <col min="12" max="12" width="7.125" style="0" customWidth="1"/>
    <col min="13" max="13" width="9.625" style="0" customWidth="1"/>
    <col min="14" max="14" width="7.625" style="0" customWidth="1"/>
    <col min="15" max="15" width="7.875" style="0" customWidth="1"/>
    <col min="16" max="16" width="7.75390625" style="0" customWidth="1"/>
    <col min="17" max="17" width="23.625" style="0" customWidth="1"/>
  </cols>
  <sheetData>
    <row r="1" spans="2:9" ht="15.75">
      <c r="B1" s="1" t="s">
        <v>20</v>
      </c>
      <c r="C1" s="1"/>
      <c r="D1" s="1"/>
      <c r="E1" s="1"/>
      <c r="F1" s="1"/>
      <c r="G1" s="1"/>
      <c r="H1" s="2"/>
      <c r="I1" s="2"/>
    </row>
    <row r="2" spans="2:9" ht="15.75">
      <c r="B2" s="1" t="s">
        <v>69</v>
      </c>
      <c r="C2" s="1"/>
      <c r="D2" s="1"/>
      <c r="E2" s="1"/>
      <c r="F2" s="1"/>
      <c r="G2" s="1"/>
      <c r="H2" s="2"/>
      <c r="I2" s="2"/>
    </row>
    <row r="4" spans="1:17" ht="12.75">
      <c r="A4" s="20" t="s">
        <v>16</v>
      </c>
      <c r="B4" s="19" t="s">
        <v>0</v>
      </c>
      <c r="C4" s="30" t="s">
        <v>1</v>
      </c>
      <c r="D4" s="4"/>
      <c r="E4" s="8" t="s">
        <v>2</v>
      </c>
      <c r="F4" s="9"/>
      <c r="G4" s="5"/>
      <c r="H4" s="8" t="s">
        <v>45</v>
      </c>
      <c r="I4" s="9"/>
      <c r="J4" s="10"/>
      <c r="K4" s="8" t="s">
        <v>44</v>
      </c>
      <c r="L4" s="9"/>
      <c r="M4" s="10"/>
      <c r="N4" s="8"/>
      <c r="O4" s="9" t="s">
        <v>18</v>
      </c>
      <c r="P4" s="10"/>
      <c r="Q4" s="3" t="s">
        <v>11</v>
      </c>
    </row>
    <row r="5" spans="1:17" ht="12.75">
      <c r="A5" s="21"/>
      <c r="B5" s="7" t="s">
        <v>7</v>
      </c>
      <c r="C5" s="11" t="s">
        <v>8</v>
      </c>
      <c r="D5" s="14" t="s">
        <v>19</v>
      </c>
      <c r="E5" s="11" t="s">
        <v>3</v>
      </c>
      <c r="F5" s="11" t="s">
        <v>8</v>
      </c>
      <c r="G5" s="11" t="s">
        <v>13</v>
      </c>
      <c r="H5" s="11" t="s">
        <v>3</v>
      </c>
      <c r="I5" s="11" t="s">
        <v>8</v>
      </c>
      <c r="J5" s="13" t="s">
        <v>13</v>
      </c>
      <c r="K5" s="11" t="s">
        <v>3</v>
      </c>
      <c r="L5" s="11" t="s">
        <v>8</v>
      </c>
      <c r="M5" s="13" t="s">
        <v>13</v>
      </c>
      <c r="N5" s="15" t="s">
        <v>3</v>
      </c>
      <c r="O5" s="15" t="s">
        <v>10</v>
      </c>
      <c r="P5" s="13" t="s">
        <v>13</v>
      </c>
      <c r="Q5" s="13" t="s">
        <v>12</v>
      </c>
    </row>
    <row r="6" spans="1:17" ht="12.75">
      <c r="A6" s="21"/>
      <c r="B6" s="7"/>
      <c r="C6" s="13" t="s">
        <v>9</v>
      </c>
      <c r="D6" s="31"/>
      <c r="E6" s="13" t="s">
        <v>4</v>
      </c>
      <c r="F6" s="13" t="s">
        <v>9</v>
      </c>
      <c r="G6" s="13" t="s">
        <v>14</v>
      </c>
      <c r="H6" s="13" t="s">
        <v>4</v>
      </c>
      <c r="I6" s="13" t="s">
        <v>9</v>
      </c>
      <c r="J6" s="13" t="s">
        <v>14</v>
      </c>
      <c r="K6" s="13" t="s">
        <v>4</v>
      </c>
      <c r="L6" s="13" t="s">
        <v>9</v>
      </c>
      <c r="M6" s="13" t="s">
        <v>14</v>
      </c>
      <c r="N6" s="13" t="s">
        <v>4</v>
      </c>
      <c r="O6" s="15" t="s">
        <v>5</v>
      </c>
      <c r="P6" s="13" t="s">
        <v>14</v>
      </c>
      <c r="Q6" s="13" t="s">
        <v>7</v>
      </c>
    </row>
    <row r="7" spans="1:17" ht="12.75">
      <c r="A7" s="21"/>
      <c r="B7" s="18"/>
      <c r="C7" s="16"/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6</v>
      </c>
      <c r="P7" s="16"/>
      <c r="Q7" s="16"/>
    </row>
    <row r="8" spans="1:17" ht="12.75">
      <c r="A8" s="22">
        <v>1</v>
      </c>
      <c r="B8" s="4">
        <v>2</v>
      </c>
      <c r="C8" s="6">
        <v>3</v>
      </c>
      <c r="D8" s="6">
        <v>5</v>
      </c>
      <c r="E8" s="28">
        <v>6</v>
      </c>
      <c r="F8" s="6">
        <v>7</v>
      </c>
      <c r="G8" s="6">
        <v>9</v>
      </c>
      <c r="H8" s="4">
        <v>10</v>
      </c>
      <c r="I8" s="6">
        <v>11</v>
      </c>
      <c r="J8" s="6">
        <v>13</v>
      </c>
      <c r="K8" s="4">
        <v>14</v>
      </c>
      <c r="L8" s="6">
        <v>15</v>
      </c>
      <c r="M8" s="4">
        <v>16</v>
      </c>
      <c r="N8" s="29"/>
      <c r="O8" s="6">
        <v>17</v>
      </c>
      <c r="P8" s="4">
        <v>18</v>
      </c>
      <c r="Q8" s="6">
        <v>19</v>
      </c>
    </row>
    <row r="9" spans="1:17" ht="86.25" customHeight="1">
      <c r="A9" s="40">
        <v>1</v>
      </c>
      <c r="B9" s="41" t="s">
        <v>60</v>
      </c>
      <c r="C9" s="38">
        <f aca="true" t="shared" si="0" ref="C9:C40">SUM(F9+I9+L9+O9)</f>
        <v>241081.59999999998</v>
      </c>
      <c r="D9" s="38">
        <f aca="true" t="shared" si="1" ref="D9:D40">SUM(G9+J9+M9+P9)</f>
        <v>241050.39999999997</v>
      </c>
      <c r="E9" s="42">
        <f>E10+E11+E12+E13+E14+E15+E16+E17+E18+E19+E20+E21+E22</f>
        <v>191442.99999999997</v>
      </c>
      <c r="F9" s="42">
        <f aca="true" t="shared" si="2" ref="F9:P9">F10+F11+F12+F13+F14+F15+F16+F17+F18+F19+F20+F21+F22</f>
        <v>191438.3</v>
      </c>
      <c r="G9" s="42">
        <f t="shared" si="2"/>
        <v>191407.09999999998</v>
      </c>
      <c r="H9" s="42">
        <f t="shared" si="2"/>
        <v>47600.8</v>
      </c>
      <c r="I9" s="42">
        <f t="shared" si="2"/>
        <v>47600.8</v>
      </c>
      <c r="J9" s="42">
        <f t="shared" si="2"/>
        <v>47600.8</v>
      </c>
      <c r="K9" s="42">
        <f t="shared" si="2"/>
        <v>0</v>
      </c>
      <c r="L9" s="42">
        <f t="shared" si="2"/>
        <v>0</v>
      </c>
      <c r="M9" s="42">
        <f t="shared" si="2"/>
        <v>0</v>
      </c>
      <c r="N9" s="42">
        <f t="shared" si="2"/>
        <v>2042.5</v>
      </c>
      <c r="O9" s="42">
        <f t="shared" si="2"/>
        <v>2042.5</v>
      </c>
      <c r="P9" s="42">
        <f t="shared" si="2"/>
        <v>2042.5</v>
      </c>
      <c r="Q9" s="43"/>
    </row>
    <row r="10" spans="1:17" ht="113.25" customHeight="1">
      <c r="A10" s="40"/>
      <c r="B10" s="44" t="s">
        <v>39</v>
      </c>
      <c r="C10" s="38">
        <f t="shared" si="0"/>
        <v>236.7</v>
      </c>
      <c r="D10" s="38">
        <f t="shared" si="1"/>
        <v>236.7</v>
      </c>
      <c r="E10" s="45">
        <v>236.7</v>
      </c>
      <c r="F10" s="46">
        <v>236.7</v>
      </c>
      <c r="G10" s="46">
        <v>236.7</v>
      </c>
      <c r="H10" s="47"/>
      <c r="I10" s="48"/>
      <c r="J10" s="48"/>
      <c r="K10" s="49"/>
      <c r="L10" s="50"/>
      <c r="M10" s="51"/>
      <c r="N10" s="50"/>
      <c r="O10" s="50"/>
      <c r="P10" s="49"/>
      <c r="Q10" s="52" t="s">
        <v>30</v>
      </c>
    </row>
    <row r="11" spans="1:17" ht="77.25" customHeight="1">
      <c r="A11" s="40"/>
      <c r="B11" s="44" t="s">
        <v>39</v>
      </c>
      <c r="C11" s="38">
        <f t="shared" si="0"/>
        <v>974.5999999999999</v>
      </c>
      <c r="D11" s="38">
        <f t="shared" si="1"/>
        <v>974.5999999999999</v>
      </c>
      <c r="E11" s="45">
        <v>201.7</v>
      </c>
      <c r="F11" s="46">
        <v>201.7</v>
      </c>
      <c r="G11" s="46">
        <v>201.7</v>
      </c>
      <c r="H11" s="53">
        <v>97.5</v>
      </c>
      <c r="I11" s="46">
        <v>97.5</v>
      </c>
      <c r="J11" s="46">
        <v>97.5</v>
      </c>
      <c r="K11" s="49"/>
      <c r="L11" s="50"/>
      <c r="M11" s="51"/>
      <c r="N11" s="46">
        <v>675.4</v>
      </c>
      <c r="O11" s="46">
        <v>675.4</v>
      </c>
      <c r="P11" s="53">
        <v>675.4</v>
      </c>
      <c r="Q11" s="52" t="s">
        <v>46</v>
      </c>
    </row>
    <row r="12" spans="1:17" ht="88.5" customHeight="1">
      <c r="A12" s="40"/>
      <c r="B12" s="44" t="s">
        <v>39</v>
      </c>
      <c r="C12" s="38">
        <f t="shared" si="0"/>
        <v>1093.4</v>
      </c>
      <c r="D12" s="38">
        <f t="shared" si="1"/>
        <v>1093.4</v>
      </c>
      <c r="E12" s="53">
        <v>1093.4</v>
      </c>
      <c r="F12" s="46">
        <v>1093.4</v>
      </c>
      <c r="G12" s="46">
        <v>1093.4</v>
      </c>
      <c r="H12" s="53"/>
      <c r="I12" s="46"/>
      <c r="J12" s="46"/>
      <c r="K12" s="49"/>
      <c r="L12" s="50"/>
      <c r="M12" s="51"/>
      <c r="N12" s="50"/>
      <c r="O12" s="50"/>
      <c r="P12" s="49"/>
      <c r="Q12" s="52" t="s">
        <v>31</v>
      </c>
    </row>
    <row r="13" spans="1:17" ht="105" customHeight="1">
      <c r="A13" s="54"/>
      <c r="B13" s="44" t="s">
        <v>40</v>
      </c>
      <c r="C13" s="38">
        <f t="shared" si="0"/>
        <v>8506.7</v>
      </c>
      <c r="D13" s="38">
        <f t="shared" si="1"/>
        <v>8506.7</v>
      </c>
      <c r="E13" s="55">
        <v>7144.3</v>
      </c>
      <c r="F13" s="56">
        <v>7139.6</v>
      </c>
      <c r="G13" s="56">
        <v>7139.6</v>
      </c>
      <c r="H13" s="57"/>
      <c r="I13" s="56"/>
      <c r="J13" s="56"/>
      <c r="K13" s="55"/>
      <c r="L13" s="56"/>
      <c r="M13" s="55"/>
      <c r="N13" s="56">
        <v>1367.1</v>
      </c>
      <c r="O13" s="56">
        <v>1367.1</v>
      </c>
      <c r="P13" s="55">
        <v>1367.1</v>
      </c>
      <c r="Q13" s="58" t="s">
        <v>32</v>
      </c>
    </row>
    <row r="14" spans="1:17" ht="105.75" customHeight="1">
      <c r="A14" s="54"/>
      <c r="B14" s="44" t="s">
        <v>40</v>
      </c>
      <c r="C14" s="38">
        <f t="shared" si="0"/>
        <v>72.2</v>
      </c>
      <c r="D14" s="38">
        <f t="shared" si="1"/>
        <v>72.2</v>
      </c>
      <c r="E14" s="59">
        <v>72.2</v>
      </c>
      <c r="F14" s="26">
        <v>72.2</v>
      </c>
      <c r="G14" s="26">
        <v>72.2</v>
      </c>
      <c r="H14" s="60"/>
      <c r="I14" s="26"/>
      <c r="J14" s="26"/>
      <c r="K14" s="59"/>
      <c r="L14" s="26"/>
      <c r="M14" s="59"/>
      <c r="N14" s="23"/>
      <c r="O14" s="26"/>
      <c r="P14" s="59"/>
      <c r="Q14" s="52" t="s">
        <v>21</v>
      </c>
    </row>
    <row r="15" spans="1:18" ht="249.75" customHeight="1">
      <c r="A15" s="61"/>
      <c r="B15" s="62" t="s">
        <v>61</v>
      </c>
      <c r="C15" s="38">
        <f t="shared" si="0"/>
        <v>194447.8</v>
      </c>
      <c r="D15" s="38">
        <f t="shared" si="1"/>
        <v>194447.8</v>
      </c>
      <c r="E15" s="59">
        <v>147403</v>
      </c>
      <c r="F15" s="26">
        <v>147403</v>
      </c>
      <c r="G15" s="26">
        <v>147403</v>
      </c>
      <c r="H15" s="59">
        <v>47044.8</v>
      </c>
      <c r="I15" s="26">
        <v>47044.8</v>
      </c>
      <c r="J15" s="26">
        <v>47044.8</v>
      </c>
      <c r="K15" s="59"/>
      <c r="L15" s="26"/>
      <c r="M15" s="59"/>
      <c r="N15" s="23"/>
      <c r="O15" s="26"/>
      <c r="P15" s="59"/>
      <c r="Q15" s="52" t="s">
        <v>22</v>
      </c>
      <c r="R15" s="37"/>
    </row>
    <row r="16" spans="1:17" ht="144.75" customHeight="1">
      <c r="A16" s="61"/>
      <c r="B16" s="44" t="s">
        <v>61</v>
      </c>
      <c r="C16" s="38">
        <f t="shared" si="0"/>
        <v>715</v>
      </c>
      <c r="D16" s="38">
        <f t="shared" si="1"/>
        <v>715</v>
      </c>
      <c r="E16" s="59">
        <v>715</v>
      </c>
      <c r="F16" s="26">
        <v>715</v>
      </c>
      <c r="G16" s="26">
        <v>715</v>
      </c>
      <c r="H16" s="59"/>
      <c r="I16" s="26"/>
      <c r="J16" s="26"/>
      <c r="K16" s="59"/>
      <c r="L16" s="26"/>
      <c r="M16" s="59"/>
      <c r="N16" s="23"/>
      <c r="O16" s="26"/>
      <c r="P16" s="59"/>
      <c r="Q16" s="52" t="s">
        <v>23</v>
      </c>
    </row>
    <row r="17" spans="1:18" ht="133.5" customHeight="1">
      <c r="A17" s="54"/>
      <c r="B17" s="44" t="s">
        <v>61</v>
      </c>
      <c r="C17" s="38">
        <f t="shared" si="0"/>
        <v>11806.5</v>
      </c>
      <c r="D17" s="38">
        <f t="shared" si="1"/>
        <v>11775.3</v>
      </c>
      <c r="E17" s="59">
        <v>11806.5</v>
      </c>
      <c r="F17" s="26">
        <v>11806.5</v>
      </c>
      <c r="G17" s="26">
        <v>11775.3</v>
      </c>
      <c r="H17" s="60"/>
      <c r="I17" s="26"/>
      <c r="J17" s="26"/>
      <c r="K17" s="59"/>
      <c r="L17" s="26"/>
      <c r="M17" s="59"/>
      <c r="N17" s="23"/>
      <c r="O17" s="26"/>
      <c r="P17" s="59"/>
      <c r="Q17" s="52" t="s">
        <v>24</v>
      </c>
      <c r="R17" t="s">
        <v>17</v>
      </c>
    </row>
    <row r="18" spans="1:17" ht="135" customHeight="1">
      <c r="A18" s="54"/>
      <c r="B18" s="62" t="s">
        <v>61</v>
      </c>
      <c r="C18" s="38">
        <f t="shared" si="0"/>
        <v>16717.2</v>
      </c>
      <c r="D18" s="38">
        <f t="shared" si="1"/>
        <v>16717.2</v>
      </c>
      <c r="E18" s="59">
        <v>16717.2</v>
      </c>
      <c r="F18" s="26">
        <v>16717.2</v>
      </c>
      <c r="G18" s="26">
        <v>16717.2</v>
      </c>
      <c r="H18" s="60"/>
      <c r="I18" s="26"/>
      <c r="J18" s="26"/>
      <c r="K18" s="59"/>
      <c r="L18" s="26"/>
      <c r="M18" s="59"/>
      <c r="N18" s="23"/>
      <c r="O18" s="26"/>
      <c r="P18" s="59"/>
      <c r="Q18" s="52" t="s">
        <v>25</v>
      </c>
    </row>
    <row r="19" spans="1:17" ht="136.5" customHeight="1">
      <c r="A19" s="61"/>
      <c r="B19" s="44" t="s">
        <v>61</v>
      </c>
      <c r="C19" s="38">
        <f t="shared" si="0"/>
        <v>2434.9</v>
      </c>
      <c r="D19" s="38">
        <f t="shared" si="1"/>
        <v>2434.9</v>
      </c>
      <c r="E19" s="63">
        <v>2434.9</v>
      </c>
      <c r="F19" s="64">
        <v>2434.9</v>
      </c>
      <c r="G19" s="64">
        <v>2434.9</v>
      </c>
      <c r="H19" s="65"/>
      <c r="I19" s="64"/>
      <c r="J19" s="64"/>
      <c r="K19" s="63"/>
      <c r="L19" s="64"/>
      <c r="M19" s="63"/>
      <c r="N19" s="66"/>
      <c r="O19" s="64"/>
      <c r="P19" s="63"/>
      <c r="Q19" s="52" t="s">
        <v>52</v>
      </c>
    </row>
    <row r="20" spans="1:17" ht="135.75" customHeight="1">
      <c r="A20" s="24"/>
      <c r="B20" s="44" t="s">
        <v>62</v>
      </c>
      <c r="C20" s="38">
        <f t="shared" si="0"/>
        <v>1745.4</v>
      </c>
      <c r="D20" s="38">
        <f t="shared" si="1"/>
        <v>1745.4</v>
      </c>
      <c r="E20" s="59">
        <v>1745.4</v>
      </c>
      <c r="F20" s="26">
        <v>1745.4</v>
      </c>
      <c r="G20" s="26">
        <v>1745.4</v>
      </c>
      <c r="H20" s="60"/>
      <c r="I20" s="26"/>
      <c r="J20" s="26"/>
      <c r="K20" s="59"/>
      <c r="L20" s="26"/>
      <c r="M20" s="59"/>
      <c r="N20" s="23"/>
      <c r="O20" s="26"/>
      <c r="P20" s="59"/>
      <c r="Q20" s="52" t="s">
        <v>26</v>
      </c>
    </row>
    <row r="21" spans="1:17" ht="134.25" customHeight="1">
      <c r="A21" s="24"/>
      <c r="B21" s="44" t="s">
        <v>62</v>
      </c>
      <c r="C21" s="38">
        <f t="shared" si="0"/>
        <v>2290.4</v>
      </c>
      <c r="D21" s="38">
        <f t="shared" si="1"/>
        <v>2290.4</v>
      </c>
      <c r="E21" s="59">
        <v>1832.3</v>
      </c>
      <c r="F21" s="26">
        <v>1832.3</v>
      </c>
      <c r="G21" s="26">
        <v>1832.3</v>
      </c>
      <c r="H21" s="59">
        <v>458.1</v>
      </c>
      <c r="I21" s="26">
        <v>458.1</v>
      </c>
      <c r="J21" s="26">
        <v>458.1</v>
      </c>
      <c r="K21" s="59"/>
      <c r="L21" s="26"/>
      <c r="M21" s="59"/>
      <c r="N21" s="23"/>
      <c r="O21" s="26"/>
      <c r="P21" s="59"/>
      <c r="Q21" s="58" t="s">
        <v>33</v>
      </c>
    </row>
    <row r="22" spans="1:17" ht="132.75" customHeight="1">
      <c r="A22" s="24" t="s">
        <v>17</v>
      </c>
      <c r="B22" s="44" t="s">
        <v>61</v>
      </c>
      <c r="C22" s="38">
        <f t="shared" si="0"/>
        <v>40.8</v>
      </c>
      <c r="D22" s="38">
        <f t="shared" si="1"/>
        <v>40.8</v>
      </c>
      <c r="E22" s="59">
        <v>40.4</v>
      </c>
      <c r="F22" s="26">
        <v>40.4</v>
      </c>
      <c r="G22" s="26">
        <v>40.4</v>
      </c>
      <c r="H22" s="59">
        <v>0.4</v>
      </c>
      <c r="I22" s="26">
        <v>0.4</v>
      </c>
      <c r="J22" s="26">
        <v>0.4</v>
      </c>
      <c r="K22" s="59"/>
      <c r="L22" s="26"/>
      <c r="M22" s="59"/>
      <c r="N22" s="23"/>
      <c r="O22" s="26"/>
      <c r="P22" s="59"/>
      <c r="Q22" s="58" t="s">
        <v>34</v>
      </c>
    </row>
    <row r="23" spans="1:19" ht="170.25" customHeight="1">
      <c r="A23" s="35">
        <v>2</v>
      </c>
      <c r="B23" s="41" t="s">
        <v>47</v>
      </c>
      <c r="C23" s="38">
        <f t="shared" si="0"/>
        <v>54593.7</v>
      </c>
      <c r="D23" s="38">
        <f t="shared" si="1"/>
        <v>54593.7</v>
      </c>
      <c r="E23" s="60">
        <v>30409.3</v>
      </c>
      <c r="F23" s="23">
        <v>26950</v>
      </c>
      <c r="G23" s="23">
        <v>26950</v>
      </c>
      <c r="H23" s="60">
        <v>7058.5</v>
      </c>
      <c r="I23" s="23">
        <v>6748.4</v>
      </c>
      <c r="J23" s="23">
        <v>6748.4</v>
      </c>
      <c r="K23" s="60">
        <v>20895.3</v>
      </c>
      <c r="L23" s="23">
        <v>20895.3</v>
      </c>
      <c r="M23" s="60">
        <v>20895.3</v>
      </c>
      <c r="N23" s="23"/>
      <c r="O23" s="26"/>
      <c r="P23" s="59"/>
      <c r="Q23" s="52" t="s">
        <v>74</v>
      </c>
      <c r="S23" s="32"/>
    </row>
    <row r="24" spans="1:19" ht="108" customHeight="1">
      <c r="A24" s="35">
        <v>3</v>
      </c>
      <c r="B24" s="41" t="s">
        <v>63</v>
      </c>
      <c r="C24" s="38">
        <f t="shared" si="0"/>
        <v>86423.6</v>
      </c>
      <c r="D24" s="38">
        <f t="shared" si="1"/>
        <v>86423.6</v>
      </c>
      <c r="E24" s="23">
        <f>E25+E26+E27+E28+E29+E30+E31+E32+E33</f>
        <v>74101.7</v>
      </c>
      <c r="F24" s="23">
        <f aca="true" t="shared" si="3" ref="F24:P24">F25+F26+F27+F28+F29+F30+F31+F32+F33</f>
        <v>74095</v>
      </c>
      <c r="G24" s="23">
        <f t="shared" si="3"/>
        <v>74095</v>
      </c>
      <c r="H24" s="23">
        <f t="shared" si="3"/>
        <v>11573.1</v>
      </c>
      <c r="I24" s="23">
        <f t="shared" si="3"/>
        <v>11573.1</v>
      </c>
      <c r="J24" s="23">
        <f t="shared" si="3"/>
        <v>11573.1</v>
      </c>
      <c r="K24" s="23">
        <f t="shared" si="3"/>
        <v>0</v>
      </c>
      <c r="L24" s="23">
        <f t="shared" si="3"/>
        <v>0</v>
      </c>
      <c r="M24" s="23">
        <f t="shared" si="3"/>
        <v>0</v>
      </c>
      <c r="N24" s="23">
        <f t="shared" si="3"/>
        <v>755.5</v>
      </c>
      <c r="O24" s="23">
        <f t="shared" si="3"/>
        <v>755.5</v>
      </c>
      <c r="P24" s="23">
        <f t="shared" si="3"/>
        <v>755.5</v>
      </c>
      <c r="Q24" s="58"/>
      <c r="S24" s="32"/>
    </row>
    <row r="25" spans="1:19" ht="82.5" customHeight="1">
      <c r="A25" s="35"/>
      <c r="B25" s="62" t="s">
        <v>41</v>
      </c>
      <c r="C25" s="38">
        <f t="shared" si="0"/>
        <v>120.8</v>
      </c>
      <c r="D25" s="38">
        <f t="shared" si="1"/>
        <v>120.8</v>
      </c>
      <c r="E25" s="59">
        <v>120.8</v>
      </c>
      <c r="F25" s="26">
        <v>120.8</v>
      </c>
      <c r="G25" s="26">
        <v>120.8</v>
      </c>
      <c r="H25" s="60"/>
      <c r="I25" s="26"/>
      <c r="J25" s="26"/>
      <c r="K25" s="59"/>
      <c r="L25" s="26"/>
      <c r="M25" s="59"/>
      <c r="N25" s="23"/>
      <c r="O25" s="26"/>
      <c r="P25" s="59"/>
      <c r="Q25" s="52" t="s">
        <v>37</v>
      </c>
      <c r="S25" s="32"/>
    </row>
    <row r="26" spans="1:19" ht="83.25" customHeight="1">
      <c r="A26" s="35"/>
      <c r="B26" s="44" t="s">
        <v>41</v>
      </c>
      <c r="C26" s="38">
        <f t="shared" si="0"/>
        <v>755.5</v>
      </c>
      <c r="D26" s="38">
        <f t="shared" si="1"/>
        <v>755.5</v>
      </c>
      <c r="E26" s="59"/>
      <c r="F26" s="26"/>
      <c r="G26" s="26"/>
      <c r="H26" s="60"/>
      <c r="I26" s="26"/>
      <c r="J26" s="26"/>
      <c r="K26" s="59"/>
      <c r="L26" s="26"/>
      <c r="M26" s="59"/>
      <c r="N26" s="26">
        <v>755.5</v>
      </c>
      <c r="O26" s="26">
        <v>755.5</v>
      </c>
      <c r="P26" s="59">
        <v>755.5</v>
      </c>
      <c r="Q26" s="52" t="s">
        <v>27</v>
      </c>
      <c r="S26" s="32"/>
    </row>
    <row r="27" spans="1:19" ht="81.75" customHeight="1">
      <c r="A27" s="35"/>
      <c r="B27" s="44" t="s">
        <v>41</v>
      </c>
      <c r="C27" s="38">
        <f t="shared" si="0"/>
        <v>19924.2</v>
      </c>
      <c r="D27" s="38">
        <f t="shared" si="1"/>
        <v>19924.2</v>
      </c>
      <c r="E27" s="59">
        <v>19924.2</v>
      </c>
      <c r="F27" s="26">
        <v>19924.2</v>
      </c>
      <c r="G27" s="26">
        <v>19924.2</v>
      </c>
      <c r="H27" s="60"/>
      <c r="I27" s="26"/>
      <c r="J27" s="26"/>
      <c r="K27" s="59"/>
      <c r="L27" s="26"/>
      <c r="M27" s="59"/>
      <c r="N27" s="23"/>
      <c r="O27" s="26"/>
      <c r="P27" s="59"/>
      <c r="Q27" s="52" t="s">
        <v>28</v>
      </c>
      <c r="S27" s="32"/>
    </row>
    <row r="28" spans="1:19" ht="83.25" customHeight="1">
      <c r="A28" s="35"/>
      <c r="B28" s="44" t="s">
        <v>41</v>
      </c>
      <c r="C28" s="38">
        <f t="shared" si="0"/>
        <v>4331.9</v>
      </c>
      <c r="D28" s="38">
        <f t="shared" si="1"/>
        <v>4331.9</v>
      </c>
      <c r="E28" s="59">
        <v>4338.6</v>
      </c>
      <c r="F28" s="26">
        <v>4331.9</v>
      </c>
      <c r="G28" s="26">
        <v>4331.9</v>
      </c>
      <c r="H28" s="60"/>
      <c r="I28" s="26"/>
      <c r="J28" s="26"/>
      <c r="K28" s="59"/>
      <c r="L28" s="26"/>
      <c r="M28" s="59"/>
      <c r="N28" s="23"/>
      <c r="O28" s="26"/>
      <c r="P28" s="59"/>
      <c r="Q28" s="52" t="s">
        <v>29</v>
      </c>
      <c r="S28" s="32"/>
    </row>
    <row r="29" spans="1:19" ht="84" customHeight="1">
      <c r="A29" s="35"/>
      <c r="B29" s="44" t="s">
        <v>41</v>
      </c>
      <c r="C29" s="38">
        <f t="shared" si="0"/>
        <v>57865.7</v>
      </c>
      <c r="D29" s="38">
        <f t="shared" si="1"/>
        <v>57865.7</v>
      </c>
      <c r="E29" s="59">
        <v>46292.6</v>
      </c>
      <c r="F29" s="26">
        <v>46292.6</v>
      </c>
      <c r="G29" s="26">
        <v>46292.6</v>
      </c>
      <c r="H29" s="59">
        <v>11573.1</v>
      </c>
      <c r="I29" s="26">
        <v>11573.1</v>
      </c>
      <c r="J29" s="26">
        <v>11573.1</v>
      </c>
      <c r="K29" s="59"/>
      <c r="L29" s="26"/>
      <c r="M29" s="59"/>
      <c r="N29" s="23"/>
      <c r="O29" s="26"/>
      <c r="P29" s="59"/>
      <c r="Q29" s="52" t="s">
        <v>36</v>
      </c>
      <c r="S29" s="32"/>
    </row>
    <row r="30" spans="1:19" ht="81.75" customHeight="1">
      <c r="A30" s="35"/>
      <c r="B30" s="44" t="s">
        <v>41</v>
      </c>
      <c r="C30" s="38">
        <f t="shared" si="0"/>
        <v>6</v>
      </c>
      <c r="D30" s="38">
        <f t="shared" si="1"/>
        <v>6</v>
      </c>
      <c r="E30" s="59">
        <v>6</v>
      </c>
      <c r="F30" s="26">
        <v>6</v>
      </c>
      <c r="G30" s="26">
        <v>6</v>
      </c>
      <c r="H30" s="60"/>
      <c r="I30" s="26"/>
      <c r="J30" s="26"/>
      <c r="K30" s="59"/>
      <c r="L30" s="26"/>
      <c r="M30" s="59"/>
      <c r="N30" s="23"/>
      <c r="O30" s="26"/>
      <c r="P30" s="59"/>
      <c r="Q30" s="58" t="s">
        <v>35</v>
      </c>
      <c r="S30" s="32"/>
    </row>
    <row r="31" spans="1:19" ht="81.75" customHeight="1">
      <c r="A31" s="35"/>
      <c r="B31" s="44" t="s">
        <v>41</v>
      </c>
      <c r="C31" s="38">
        <f>SUM(F31+I31+L31+O31)</f>
        <v>701.4</v>
      </c>
      <c r="D31" s="38">
        <f>SUM(G31+J31+M31+P31)</f>
        <v>701.4</v>
      </c>
      <c r="E31" s="59">
        <v>701.4</v>
      </c>
      <c r="F31" s="26">
        <v>701.4</v>
      </c>
      <c r="G31" s="26">
        <v>701.4</v>
      </c>
      <c r="H31" s="60"/>
      <c r="I31" s="26"/>
      <c r="J31" s="26"/>
      <c r="K31" s="59"/>
      <c r="L31" s="26"/>
      <c r="M31" s="59"/>
      <c r="N31" s="23"/>
      <c r="O31" s="26"/>
      <c r="P31" s="59"/>
      <c r="Q31" s="58" t="s">
        <v>70</v>
      </c>
      <c r="S31" s="32"/>
    </row>
    <row r="32" spans="1:19" ht="81.75" customHeight="1">
      <c r="A32" s="35"/>
      <c r="B32" s="44" t="s">
        <v>41</v>
      </c>
      <c r="C32" s="38">
        <f t="shared" si="0"/>
        <v>2682.1</v>
      </c>
      <c r="D32" s="38">
        <f t="shared" si="1"/>
        <v>2682.1</v>
      </c>
      <c r="E32" s="59">
        <v>2682.1</v>
      </c>
      <c r="F32" s="26">
        <v>2682.1</v>
      </c>
      <c r="G32" s="26">
        <v>2682.1</v>
      </c>
      <c r="H32" s="60"/>
      <c r="I32" s="26"/>
      <c r="J32" s="26"/>
      <c r="K32" s="59"/>
      <c r="L32" s="26"/>
      <c r="M32" s="59"/>
      <c r="N32" s="23"/>
      <c r="O32" s="26"/>
      <c r="P32" s="59"/>
      <c r="Q32" s="67" t="s">
        <v>53</v>
      </c>
      <c r="S32" s="32"/>
    </row>
    <row r="33" spans="1:19" ht="114" customHeight="1">
      <c r="A33" s="25"/>
      <c r="B33" s="44" t="s">
        <v>56</v>
      </c>
      <c r="C33" s="38">
        <f t="shared" si="0"/>
        <v>36</v>
      </c>
      <c r="D33" s="38">
        <f t="shared" si="1"/>
        <v>36</v>
      </c>
      <c r="E33" s="59">
        <v>36</v>
      </c>
      <c r="F33" s="26">
        <v>36</v>
      </c>
      <c r="G33" s="26">
        <v>36</v>
      </c>
      <c r="H33" s="60"/>
      <c r="I33" s="26"/>
      <c r="J33" s="26"/>
      <c r="K33" s="59"/>
      <c r="L33" s="26"/>
      <c r="M33" s="59"/>
      <c r="N33" s="23"/>
      <c r="O33" s="26"/>
      <c r="P33" s="59"/>
      <c r="Q33" s="68" t="s">
        <v>38</v>
      </c>
      <c r="S33" s="32"/>
    </row>
    <row r="34" spans="1:19" ht="178.5">
      <c r="A34" s="35">
        <v>4</v>
      </c>
      <c r="B34" s="69" t="s">
        <v>64</v>
      </c>
      <c r="C34" s="38">
        <f>SUM(F34+I34+L34+O34)</f>
        <v>251.8</v>
      </c>
      <c r="D34" s="38">
        <f>SUM(G34+J34+M34+P34)</f>
        <v>251.8</v>
      </c>
      <c r="E34" s="23">
        <f aca="true" t="shared" si="4" ref="E34:P40">E35</f>
        <v>251.8</v>
      </c>
      <c r="F34" s="23">
        <f t="shared" si="4"/>
        <v>251.8</v>
      </c>
      <c r="G34" s="23">
        <f t="shared" si="4"/>
        <v>251.8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0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3">
        <f t="shared" si="4"/>
        <v>0</v>
      </c>
      <c r="Q34" s="58"/>
      <c r="S34" s="32"/>
    </row>
    <row r="35" spans="1:19" ht="254.25" customHeight="1">
      <c r="A35" s="35"/>
      <c r="B35" s="70" t="s">
        <v>42</v>
      </c>
      <c r="C35" s="38">
        <f t="shared" si="0"/>
        <v>251.8</v>
      </c>
      <c r="D35" s="38">
        <f t="shared" si="1"/>
        <v>251.8</v>
      </c>
      <c r="E35" s="59">
        <v>251.8</v>
      </c>
      <c r="F35" s="26">
        <v>251.8</v>
      </c>
      <c r="G35" s="26">
        <v>251.8</v>
      </c>
      <c r="H35" s="26"/>
      <c r="I35" s="26"/>
      <c r="J35" s="26"/>
      <c r="K35" s="26"/>
      <c r="L35" s="26"/>
      <c r="M35" s="59"/>
      <c r="N35" s="26"/>
      <c r="O35" s="26"/>
      <c r="P35" s="59"/>
      <c r="Q35" s="67" t="s">
        <v>75</v>
      </c>
      <c r="S35" s="32"/>
    </row>
    <row r="36" spans="1:19" ht="124.5" customHeight="1">
      <c r="A36" s="35">
        <v>5</v>
      </c>
      <c r="B36" s="71" t="s">
        <v>54</v>
      </c>
      <c r="C36" s="38">
        <f>SUM(F36+I36+L36+O36)</f>
        <v>400</v>
      </c>
      <c r="D36" s="38">
        <f>SUM(G36+J36+M36+P36)</f>
        <v>400</v>
      </c>
      <c r="E36" s="23">
        <f t="shared" si="4"/>
        <v>300</v>
      </c>
      <c r="F36" s="23">
        <f t="shared" si="4"/>
        <v>300</v>
      </c>
      <c r="G36" s="23">
        <f t="shared" si="4"/>
        <v>300</v>
      </c>
      <c r="H36" s="23">
        <f t="shared" si="4"/>
        <v>100</v>
      </c>
      <c r="I36" s="23">
        <f t="shared" si="4"/>
        <v>100</v>
      </c>
      <c r="J36" s="23">
        <f t="shared" si="4"/>
        <v>100</v>
      </c>
      <c r="K36" s="23">
        <f t="shared" si="4"/>
        <v>0</v>
      </c>
      <c r="L36" s="23">
        <f t="shared" si="4"/>
        <v>0</v>
      </c>
      <c r="M36" s="23">
        <f t="shared" si="4"/>
        <v>0</v>
      </c>
      <c r="N36" s="23">
        <f t="shared" si="4"/>
        <v>0</v>
      </c>
      <c r="O36" s="23">
        <f t="shared" si="4"/>
        <v>0</v>
      </c>
      <c r="P36" s="23">
        <f t="shared" si="4"/>
        <v>0</v>
      </c>
      <c r="Q36" s="67"/>
      <c r="S36" s="32"/>
    </row>
    <row r="37" spans="1:19" ht="136.5" customHeight="1">
      <c r="A37" s="35"/>
      <c r="B37" s="72" t="s">
        <v>55</v>
      </c>
      <c r="C37" s="38">
        <f>SUM(F37+I37+L37+O37)</f>
        <v>400</v>
      </c>
      <c r="D37" s="38">
        <f>SUM(G37+J37+M37+P37)</f>
        <v>400</v>
      </c>
      <c r="E37" s="59">
        <v>300</v>
      </c>
      <c r="F37" s="26">
        <v>300</v>
      </c>
      <c r="G37" s="26">
        <v>300</v>
      </c>
      <c r="H37" s="26">
        <v>100</v>
      </c>
      <c r="I37" s="26">
        <v>100</v>
      </c>
      <c r="J37" s="26">
        <v>100</v>
      </c>
      <c r="K37" s="26"/>
      <c r="L37" s="26"/>
      <c r="M37" s="59"/>
      <c r="N37" s="26"/>
      <c r="O37" s="26"/>
      <c r="P37" s="59"/>
      <c r="Q37" s="67" t="s">
        <v>79</v>
      </c>
      <c r="S37" s="32"/>
    </row>
    <row r="38" spans="1:19" ht="108.75" customHeight="1">
      <c r="A38" s="35">
        <v>6</v>
      </c>
      <c r="B38" s="41" t="s">
        <v>65</v>
      </c>
      <c r="C38" s="38">
        <f t="shared" si="0"/>
        <v>1303.4</v>
      </c>
      <c r="D38" s="38">
        <f t="shared" si="1"/>
        <v>1303.4</v>
      </c>
      <c r="E38" s="23">
        <f t="shared" si="4"/>
        <v>656.1</v>
      </c>
      <c r="F38" s="23">
        <f t="shared" si="4"/>
        <v>656.1</v>
      </c>
      <c r="G38" s="23">
        <f t="shared" si="4"/>
        <v>656.1</v>
      </c>
      <c r="H38" s="23">
        <f t="shared" si="4"/>
        <v>287</v>
      </c>
      <c r="I38" s="23">
        <f t="shared" si="4"/>
        <v>287</v>
      </c>
      <c r="J38" s="23">
        <f t="shared" si="4"/>
        <v>287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360.3</v>
      </c>
      <c r="O38" s="23">
        <f t="shared" si="4"/>
        <v>360.3</v>
      </c>
      <c r="P38" s="23">
        <f t="shared" si="4"/>
        <v>360.3</v>
      </c>
      <c r="Q38" s="68"/>
      <c r="S38" s="32"/>
    </row>
    <row r="39" spans="1:19" ht="65.25" customHeight="1">
      <c r="A39" s="35"/>
      <c r="B39" s="70" t="s">
        <v>43</v>
      </c>
      <c r="C39" s="38">
        <f t="shared" si="0"/>
        <v>1303.4</v>
      </c>
      <c r="D39" s="38">
        <f t="shared" si="1"/>
        <v>1303.4</v>
      </c>
      <c r="E39" s="59">
        <v>656.1</v>
      </c>
      <c r="F39" s="26">
        <v>656.1</v>
      </c>
      <c r="G39" s="26">
        <v>656.1</v>
      </c>
      <c r="H39" s="26">
        <v>287</v>
      </c>
      <c r="I39" s="26">
        <v>287</v>
      </c>
      <c r="J39" s="26">
        <v>287</v>
      </c>
      <c r="K39" s="26"/>
      <c r="L39" s="26"/>
      <c r="M39" s="59"/>
      <c r="N39" s="26">
        <v>360.3</v>
      </c>
      <c r="O39" s="26">
        <v>360.3</v>
      </c>
      <c r="P39" s="59">
        <v>360.3</v>
      </c>
      <c r="Q39" s="58" t="s">
        <v>76</v>
      </c>
      <c r="S39" s="32"/>
    </row>
    <row r="40" spans="1:19" ht="179.25" customHeight="1">
      <c r="A40" s="35">
        <v>7</v>
      </c>
      <c r="B40" s="71" t="s">
        <v>59</v>
      </c>
      <c r="C40" s="38">
        <f t="shared" si="0"/>
        <v>1095.3</v>
      </c>
      <c r="D40" s="38">
        <f t="shared" si="1"/>
        <v>1095.3</v>
      </c>
      <c r="E40" s="23">
        <f t="shared" si="4"/>
        <v>718</v>
      </c>
      <c r="F40" s="23">
        <f t="shared" si="4"/>
        <v>718</v>
      </c>
      <c r="G40" s="23">
        <f t="shared" si="4"/>
        <v>718</v>
      </c>
      <c r="H40" s="23">
        <f t="shared" si="4"/>
        <v>100</v>
      </c>
      <c r="I40" s="23">
        <f t="shared" si="4"/>
        <v>82.3</v>
      </c>
      <c r="J40" s="23">
        <f t="shared" si="4"/>
        <v>82.3</v>
      </c>
      <c r="K40" s="23">
        <v>297</v>
      </c>
      <c r="L40" s="23">
        <f t="shared" si="4"/>
        <v>295</v>
      </c>
      <c r="M40" s="23">
        <f t="shared" si="4"/>
        <v>295</v>
      </c>
      <c r="N40" s="23">
        <f t="shared" si="4"/>
        <v>0</v>
      </c>
      <c r="O40" s="23">
        <f t="shared" si="4"/>
        <v>0</v>
      </c>
      <c r="P40" s="23">
        <f t="shared" si="4"/>
        <v>0</v>
      </c>
      <c r="Q40" s="39"/>
      <c r="S40" s="32"/>
    </row>
    <row r="41" spans="1:19" ht="81.75" customHeight="1">
      <c r="A41" s="35"/>
      <c r="B41" s="72" t="s">
        <v>66</v>
      </c>
      <c r="C41" s="38">
        <f>SUM(F41+I41+L41+O41)</f>
        <v>1095.3</v>
      </c>
      <c r="D41" s="38">
        <f>SUM(G41+J41+M41+P41)</f>
        <v>1095.3</v>
      </c>
      <c r="E41" s="26">
        <v>718</v>
      </c>
      <c r="F41" s="26">
        <v>718</v>
      </c>
      <c r="G41" s="26">
        <v>718</v>
      </c>
      <c r="H41" s="26">
        <v>100</v>
      </c>
      <c r="I41" s="26">
        <v>82.3</v>
      </c>
      <c r="J41" s="26">
        <v>82.3</v>
      </c>
      <c r="K41" s="26">
        <v>297</v>
      </c>
      <c r="L41" s="26">
        <v>295</v>
      </c>
      <c r="M41" s="26">
        <v>295</v>
      </c>
      <c r="N41" s="26"/>
      <c r="O41" s="26"/>
      <c r="P41" s="26"/>
      <c r="Q41" s="39" t="s">
        <v>77</v>
      </c>
      <c r="S41" s="32"/>
    </row>
    <row r="42" spans="1:19" ht="96" customHeight="1">
      <c r="A42" s="35">
        <v>8</v>
      </c>
      <c r="B42" s="73" t="s">
        <v>67</v>
      </c>
      <c r="C42" s="38">
        <f aca="true" t="shared" si="5" ref="C42:D50">SUM(F42+I42+L42+O42)</f>
        <v>1163.8</v>
      </c>
      <c r="D42" s="38">
        <f t="shared" si="5"/>
        <v>1163.8</v>
      </c>
      <c r="E42" s="23">
        <f>E43+E44</f>
        <v>232.79999999999998</v>
      </c>
      <c r="F42" s="23">
        <f aca="true" t="shared" si="6" ref="F42:P42">F43+F44</f>
        <v>232.79999999999998</v>
      </c>
      <c r="G42" s="23">
        <f t="shared" si="6"/>
        <v>232.79999999999998</v>
      </c>
      <c r="H42" s="23">
        <f t="shared" si="6"/>
        <v>50.7</v>
      </c>
      <c r="I42" s="23">
        <f t="shared" si="6"/>
        <v>50.7</v>
      </c>
      <c r="J42" s="23">
        <f t="shared" si="6"/>
        <v>50.7</v>
      </c>
      <c r="K42" s="23">
        <f t="shared" si="6"/>
        <v>0</v>
      </c>
      <c r="L42" s="23">
        <f t="shared" si="6"/>
        <v>0</v>
      </c>
      <c r="M42" s="23">
        <f t="shared" si="6"/>
        <v>0</v>
      </c>
      <c r="N42" s="23">
        <f t="shared" si="6"/>
        <v>880.3</v>
      </c>
      <c r="O42" s="23">
        <f t="shared" si="6"/>
        <v>880.3</v>
      </c>
      <c r="P42" s="23">
        <f t="shared" si="6"/>
        <v>880.3</v>
      </c>
      <c r="Q42" s="39"/>
      <c r="S42" s="32"/>
    </row>
    <row r="43" spans="1:19" ht="216.75" customHeight="1">
      <c r="A43" s="35"/>
      <c r="B43" s="74" t="s">
        <v>68</v>
      </c>
      <c r="C43" s="38">
        <f t="shared" si="5"/>
        <v>980.0999999999999</v>
      </c>
      <c r="D43" s="38">
        <f t="shared" si="5"/>
        <v>980.0999999999999</v>
      </c>
      <c r="E43" s="26">
        <v>214.2</v>
      </c>
      <c r="F43" s="26">
        <v>214.2</v>
      </c>
      <c r="G43" s="26">
        <v>214.2</v>
      </c>
      <c r="H43" s="26">
        <v>49</v>
      </c>
      <c r="I43" s="26">
        <v>49</v>
      </c>
      <c r="J43" s="26">
        <v>49</v>
      </c>
      <c r="K43" s="26"/>
      <c r="L43" s="26"/>
      <c r="M43" s="26"/>
      <c r="N43" s="26">
        <v>716.9</v>
      </c>
      <c r="O43" s="26">
        <v>716.9</v>
      </c>
      <c r="P43" s="26">
        <v>716.9</v>
      </c>
      <c r="Q43" s="39" t="s">
        <v>78</v>
      </c>
      <c r="S43" s="32"/>
    </row>
    <row r="44" spans="1:19" ht="118.5" customHeight="1">
      <c r="A44" s="35"/>
      <c r="B44" s="74" t="s">
        <v>68</v>
      </c>
      <c r="C44" s="38">
        <f t="shared" si="5"/>
        <v>183.70000000000002</v>
      </c>
      <c r="D44" s="38">
        <f t="shared" si="5"/>
        <v>183.70000000000002</v>
      </c>
      <c r="E44" s="26">
        <v>18.6</v>
      </c>
      <c r="F44" s="26">
        <v>18.6</v>
      </c>
      <c r="G44" s="26">
        <v>18.6</v>
      </c>
      <c r="H44" s="26">
        <v>1.7</v>
      </c>
      <c r="I44" s="26">
        <v>1.7</v>
      </c>
      <c r="J44" s="26">
        <v>1.7</v>
      </c>
      <c r="K44" s="26"/>
      <c r="L44" s="26"/>
      <c r="M44" s="26"/>
      <c r="N44" s="26">
        <v>163.4</v>
      </c>
      <c r="O44" s="26">
        <v>163.4</v>
      </c>
      <c r="P44" s="26">
        <v>163.4</v>
      </c>
      <c r="Q44" s="39" t="s">
        <v>73</v>
      </c>
      <c r="S44" s="32"/>
    </row>
    <row r="45" spans="1:19" ht="152.25" customHeight="1">
      <c r="A45" s="35">
        <v>9</v>
      </c>
      <c r="B45" s="75" t="s">
        <v>57</v>
      </c>
      <c r="C45" s="38">
        <f t="shared" si="5"/>
        <v>7213.3</v>
      </c>
      <c r="D45" s="38">
        <f t="shared" si="5"/>
        <v>7213.3</v>
      </c>
      <c r="E45" s="23">
        <f>E46+E47</f>
        <v>6363.6</v>
      </c>
      <c r="F45" s="23">
        <f aca="true" t="shared" si="7" ref="F45:P45">F46+F47</f>
        <v>6363.6</v>
      </c>
      <c r="G45" s="23">
        <f t="shared" si="7"/>
        <v>6363.6</v>
      </c>
      <c r="H45" s="23">
        <f t="shared" si="7"/>
        <v>849.7</v>
      </c>
      <c r="I45" s="23">
        <f t="shared" si="7"/>
        <v>849.7</v>
      </c>
      <c r="J45" s="23">
        <f t="shared" si="7"/>
        <v>849.7</v>
      </c>
      <c r="K45" s="23">
        <f t="shared" si="7"/>
        <v>0</v>
      </c>
      <c r="L45" s="23">
        <f t="shared" si="7"/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39"/>
      <c r="S45" s="32"/>
    </row>
    <row r="46" spans="1:19" ht="170.25" customHeight="1">
      <c r="A46" s="35"/>
      <c r="B46" s="72" t="s">
        <v>49</v>
      </c>
      <c r="C46" s="38">
        <f t="shared" si="5"/>
        <v>1749.7</v>
      </c>
      <c r="D46" s="38">
        <f t="shared" si="5"/>
        <v>1749.7</v>
      </c>
      <c r="E46" s="26">
        <v>1445.9</v>
      </c>
      <c r="F46" s="26">
        <v>1445.9</v>
      </c>
      <c r="G46" s="26">
        <v>1445.9</v>
      </c>
      <c r="H46" s="26">
        <v>303.8</v>
      </c>
      <c r="I46" s="26">
        <v>303.8</v>
      </c>
      <c r="J46" s="26">
        <v>303.8</v>
      </c>
      <c r="K46" s="26"/>
      <c r="L46" s="26"/>
      <c r="M46" s="26"/>
      <c r="N46" s="26"/>
      <c r="O46" s="26"/>
      <c r="P46" s="26"/>
      <c r="Q46" s="39" t="s">
        <v>50</v>
      </c>
      <c r="S46" s="32"/>
    </row>
    <row r="47" spans="1:19" ht="137.25" customHeight="1">
      <c r="A47" s="35"/>
      <c r="B47" s="72" t="s">
        <v>51</v>
      </c>
      <c r="C47" s="38">
        <f t="shared" si="5"/>
        <v>5463.599999999999</v>
      </c>
      <c r="D47" s="38">
        <f t="shared" si="5"/>
        <v>5463.599999999999</v>
      </c>
      <c r="E47" s="26">
        <v>4917.7</v>
      </c>
      <c r="F47" s="26">
        <v>4917.7</v>
      </c>
      <c r="G47" s="26">
        <v>4917.7</v>
      </c>
      <c r="H47" s="26">
        <v>545.9</v>
      </c>
      <c r="I47" s="26">
        <v>545.9</v>
      </c>
      <c r="J47" s="26">
        <v>545.9</v>
      </c>
      <c r="K47" s="26"/>
      <c r="L47" s="26"/>
      <c r="M47" s="26"/>
      <c r="N47" s="26"/>
      <c r="O47" s="26"/>
      <c r="P47" s="26"/>
      <c r="Q47" s="39" t="s">
        <v>48</v>
      </c>
      <c r="S47" s="32"/>
    </row>
    <row r="48" spans="1:19" ht="231" customHeight="1">
      <c r="A48" s="35">
        <v>10</v>
      </c>
      <c r="B48" s="73" t="s">
        <v>58</v>
      </c>
      <c r="C48" s="38">
        <f>SUM(F48+I48+L48+O48)</f>
        <v>6802.3</v>
      </c>
      <c r="D48" s="38">
        <f>SUM(G48+J48+M48+P48)</f>
        <v>6802.3</v>
      </c>
      <c r="E48" s="23">
        <v>120.4</v>
      </c>
      <c r="F48" s="23">
        <v>120.4</v>
      </c>
      <c r="G48" s="23">
        <v>120.4</v>
      </c>
      <c r="H48" s="23"/>
      <c r="I48" s="23"/>
      <c r="J48" s="23"/>
      <c r="K48" s="23">
        <v>2842.5</v>
      </c>
      <c r="L48" s="23">
        <v>2788.6</v>
      </c>
      <c r="M48" s="23">
        <v>2788.6</v>
      </c>
      <c r="N48" s="23">
        <v>3893.3</v>
      </c>
      <c r="O48" s="23">
        <v>3893.3</v>
      </c>
      <c r="P48" s="23">
        <v>3893.3</v>
      </c>
      <c r="Q48" s="39" t="s">
        <v>80</v>
      </c>
      <c r="S48" s="32"/>
    </row>
    <row r="49" spans="1:19" ht="95.25" customHeight="1">
      <c r="A49" s="35">
        <v>11</v>
      </c>
      <c r="B49" s="71" t="s">
        <v>71</v>
      </c>
      <c r="C49" s="38">
        <f>SUM(F49+I49+L49+O49)</f>
        <v>947.1</v>
      </c>
      <c r="D49" s="38">
        <f>SUM(G49+J49+M49+P49)</f>
        <v>947.1</v>
      </c>
      <c r="E49" s="23">
        <v>937.6</v>
      </c>
      <c r="F49" s="23">
        <v>937.6</v>
      </c>
      <c r="G49" s="23">
        <v>937.6</v>
      </c>
      <c r="H49" s="23">
        <v>9.5</v>
      </c>
      <c r="I49" s="23">
        <v>9.5</v>
      </c>
      <c r="J49" s="23">
        <v>9.5</v>
      </c>
      <c r="K49" s="23"/>
      <c r="L49" s="23"/>
      <c r="M49" s="23"/>
      <c r="N49" s="23"/>
      <c r="O49" s="23"/>
      <c r="P49" s="23"/>
      <c r="Q49" s="39" t="s">
        <v>72</v>
      </c>
      <c r="S49" s="32"/>
    </row>
    <row r="50" spans="1:17" ht="12.75">
      <c r="A50" s="24"/>
      <c r="B50" s="27" t="s">
        <v>15</v>
      </c>
      <c r="C50" s="38">
        <f t="shared" si="5"/>
        <v>401275.89999999997</v>
      </c>
      <c r="D50" s="38">
        <f t="shared" si="5"/>
        <v>401244.69999999995</v>
      </c>
      <c r="E50" s="33">
        <f>SUM(E9+E23+E24+E34+E36+E38+E40+E42+E45+E48+E49)</f>
        <v>305534.2999999999</v>
      </c>
      <c r="F50" s="33">
        <f aca="true" t="shared" si="8" ref="F50:P50">SUM(F9+F23+F24+F34+F36+F38+F40+F42+F45+F48+F49)</f>
        <v>302063.5999999999</v>
      </c>
      <c r="G50" s="33">
        <f t="shared" si="8"/>
        <v>302032.3999999999</v>
      </c>
      <c r="H50" s="33">
        <f t="shared" si="8"/>
        <v>67629.3</v>
      </c>
      <c r="I50" s="33">
        <f t="shared" si="8"/>
        <v>67301.5</v>
      </c>
      <c r="J50" s="33">
        <f t="shared" si="8"/>
        <v>67301.5</v>
      </c>
      <c r="K50" s="33">
        <f t="shared" si="8"/>
        <v>24034.8</v>
      </c>
      <c r="L50" s="33">
        <f t="shared" si="8"/>
        <v>23978.899999999998</v>
      </c>
      <c r="M50" s="33">
        <f t="shared" si="8"/>
        <v>23978.899999999998</v>
      </c>
      <c r="N50" s="33">
        <f t="shared" si="8"/>
        <v>7931.900000000001</v>
      </c>
      <c r="O50" s="33">
        <f t="shared" si="8"/>
        <v>7931.900000000001</v>
      </c>
      <c r="P50" s="33">
        <f t="shared" si="8"/>
        <v>7931.900000000001</v>
      </c>
      <c r="Q50" s="33"/>
    </row>
    <row r="51" spans="1:17" ht="12.75">
      <c r="A51" s="25"/>
      <c r="B51" s="3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2.75">
      <c r="A52" s="25"/>
      <c r="B52" s="3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25"/>
      <c r="B53" s="3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.75">
      <c r="A54" s="25"/>
      <c r="B54" s="3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2.75">
      <c r="A55" s="25"/>
      <c r="B55" s="34"/>
      <c r="C55" s="25"/>
      <c r="D55" s="25"/>
      <c r="E55" s="36"/>
      <c r="F55" s="25"/>
      <c r="G55" s="25"/>
      <c r="H55" s="25"/>
      <c r="I55" s="76"/>
      <c r="J55" s="25"/>
      <c r="K55" s="25"/>
      <c r="L55" s="25"/>
      <c r="M55" s="25"/>
      <c r="N55" s="25"/>
      <c r="O55" s="25"/>
      <c r="P55" s="25"/>
      <c r="Q55" s="25"/>
    </row>
    <row r="56" spans="1:17" ht="12.75">
      <c r="A56" s="25"/>
      <c r="B56" s="34"/>
      <c r="C56" s="25"/>
      <c r="D56" s="25"/>
      <c r="E56" s="36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12.75">
      <c r="A57" s="25"/>
      <c r="B57" s="3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2.75">
      <c r="A58" s="25"/>
      <c r="B58" s="3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2.75">
      <c r="A59" s="25"/>
      <c r="B59" s="3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2.75">
      <c r="A60" s="25"/>
      <c r="B60" s="3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25"/>
      <c r="B61" s="3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2.75">
      <c r="A62" s="25"/>
      <c r="B62" s="3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2.75">
      <c r="A63" s="25"/>
      <c r="B63" s="3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2.75">
      <c r="A64" s="25"/>
      <c r="B64" s="3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2.75">
      <c r="A65" s="25"/>
      <c r="B65" s="3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12.75">
      <c r="A66" s="25"/>
      <c r="B66" s="3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2.75">
      <c r="A67" s="25"/>
      <c r="B67" s="3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</sheetData>
  <sheetProtection/>
  <printOptions/>
  <pageMargins left="0.03937007874015748" right="0" top="0.35433070866141736" bottom="0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2020-01-30T06:33:09Z</cp:lastPrinted>
  <dcterms:created xsi:type="dcterms:W3CDTF">2012-01-12T12:20:54Z</dcterms:created>
  <dcterms:modified xsi:type="dcterms:W3CDTF">2020-03-02T07:02:31Z</dcterms:modified>
  <cp:category/>
  <cp:version/>
  <cp:contentType/>
  <cp:contentStatus/>
</cp:coreProperties>
</file>