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definedNames>
    <definedName name="_xlnm.Print_Area" localSheetId="0">ТРАФАРЕТ!$A$1:$M$437</definedName>
  </definedNames>
  <calcPr calcId="125725" fullPrecision="0"/>
</workbook>
</file>

<file path=xl/calcChain.xml><?xml version="1.0" encoding="utf-8"?>
<calcChain xmlns="http://schemas.openxmlformats.org/spreadsheetml/2006/main">
  <c r="L77" i="1"/>
  <c r="K77"/>
  <c r="J77"/>
  <c r="K76"/>
  <c r="K75"/>
  <c r="L74"/>
  <c r="K74"/>
  <c r="J74"/>
  <c r="K73"/>
  <c r="L72"/>
  <c r="K72"/>
  <c r="J72"/>
  <c r="K71"/>
  <c r="L70"/>
  <c r="K70"/>
  <c r="J70"/>
  <c r="K69"/>
  <c r="L68"/>
  <c r="K68"/>
  <c r="J68"/>
  <c r="K67"/>
  <c r="K66"/>
  <c r="K65"/>
  <c r="K64"/>
  <c r="L63"/>
  <c r="K63"/>
  <c r="J63"/>
  <c r="K62"/>
  <c r="K61"/>
  <c r="L60"/>
  <c r="K60"/>
  <c r="J60"/>
  <c r="K59"/>
  <c r="K58"/>
  <c r="L57"/>
  <c r="K57"/>
  <c r="J57"/>
  <c r="K56"/>
  <c r="K55"/>
  <c r="K54"/>
  <c r="L53"/>
  <c r="K53"/>
  <c r="J53"/>
  <c r="K52"/>
  <c r="K51"/>
  <c r="L50"/>
  <c r="K50"/>
  <c r="J50"/>
  <c r="K49"/>
  <c r="K48"/>
  <c r="L47"/>
  <c r="K47"/>
  <c r="J47"/>
  <c r="K46"/>
  <c r="K45"/>
  <c r="L44"/>
  <c r="K44"/>
  <c r="J44"/>
  <c r="K43"/>
  <c r="L42"/>
  <c r="K42"/>
  <c r="J42"/>
  <c r="K41"/>
  <c r="K40"/>
  <c r="L39"/>
  <c r="K39"/>
  <c r="J39"/>
  <c r="K38"/>
  <c r="K37"/>
  <c r="L36"/>
  <c r="K36"/>
  <c r="J36"/>
  <c r="K35"/>
  <c r="K34"/>
  <c r="L33"/>
  <c r="K33"/>
  <c r="J33"/>
  <c r="K32"/>
  <c r="L31"/>
  <c r="K31"/>
  <c r="J31"/>
  <c r="K30"/>
  <c r="L29"/>
  <c r="K29"/>
  <c r="J29"/>
  <c r="K28"/>
  <c r="L27"/>
  <c r="K27"/>
  <c r="J27"/>
  <c r="K26"/>
  <c r="K25"/>
  <c r="K24"/>
  <c r="L23"/>
  <c r="K23"/>
  <c r="J23"/>
  <c r="L22"/>
  <c r="K22"/>
  <c r="J22"/>
  <c r="L21"/>
  <c r="K21"/>
  <c r="J21"/>
  <c r="L20"/>
  <c r="K20"/>
  <c r="J20"/>
  <c r="K19"/>
  <c r="K18"/>
  <c r="K17"/>
  <c r="L392"/>
  <c r="K392"/>
  <c r="J392"/>
  <c r="L391"/>
  <c r="K391"/>
  <c r="J391"/>
  <c r="K390"/>
  <c r="K389"/>
  <c r="K388"/>
  <c r="K387"/>
  <c r="L386"/>
  <c r="K386"/>
  <c r="J386"/>
  <c r="K385"/>
  <c r="K384"/>
  <c r="K383"/>
  <c r="L382"/>
  <c r="K382"/>
  <c r="J382"/>
  <c r="K381"/>
  <c r="K380"/>
  <c r="K379"/>
  <c r="K378"/>
  <c r="K377"/>
  <c r="L376"/>
  <c r="K376"/>
  <c r="J376"/>
  <c r="K375"/>
  <c r="K374"/>
  <c r="K373"/>
  <c r="L372"/>
  <c r="K372"/>
  <c r="J372"/>
  <c r="K371"/>
  <c r="K370"/>
  <c r="K369"/>
  <c r="K368"/>
  <c r="K367"/>
  <c r="L366"/>
  <c r="K366"/>
  <c r="J366"/>
  <c r="K365"/>
  <c r="K364"/>
  <c r="K363"/>
  <c r="K362"/>
  <c r="K361"/>
  <c r="L360"/>
  <c r="K360"/>
  <c r="J360"/>
  <c r="K359"/>
  <c r="K358"/>
  <c r="K357"/>
  <c r="L356"/>
  <c r="K356"/>
  <c r="J356"/>
  <c r="K355"/>
  <c r="K354"/>
  <c r="K353"/>
  <c r="L352"/>
  <c r="K352"/>
  <c r="J352"/>
  <c r="K351"/>
  <c r="L350"/>
  <c r="K350"/>
  <c r="J350"/>
  <c r="K349"/>
  <c r="K348"/>
  <c r="K347"/>
  <c r="K346"/>
  <c r="K345"/>
  <c r="L344"/>
  <c r="K344"/>
  <c r="J344"/>
  <c r="K343"/>
  <c r="K342"/>
  <c r="K341"/>
  <c r="L340"/>
  <c r="K340"/>
  <c r="J340"/>
  <c r="K339"/>
  <c r="K338"/>
  <c r="K337"/>
  <c r="L336"/>
  <c r="K336"/>
  <c r="J336"/>
  <c r="K335"/>
  <c r="K334"/>
  <c r="K333"/>
  <c r="K332"/>
  <c r="K331"/>
  <c r="L330"/>
  <c r="K330"/>
  <c r="J330"/>
  <c r="K329"/>
  <c r="K328"/>
  <c r="K327"/>
  <c r="L326"/>
  <c r="K326"/>
  <c r="J326"/>
  <c r="K325"/>
  <c r="K324"/>
  <c r="K323"/>
  <c r="K322"/>
  <c r="L321"/>
  <c r="K321"/>
  <c r="J321"/>
  <c r="K320"/>
  <c r="K319"/>
  <c r="K318"/>
  <c r="L317"/>
  <c r="K317"/>
  <c r="J317"/>
  <c r="K316"/>
  <c r="K315"/>
  <c r="K314"/>
  <c r="L313"/>
  <c r="K313"/>
  <c r="J313"/>
  <c r="K312"/>
  <c r="K311"/>
  <c r="K310"/>
  <c r="L309"/>
  <c r="K309"/>
  <c r="J309"/>
  <c r="K308"/>
  <c r="K307"/>
  <c r="K306"/>
  <c r="L305"/>
  <c r="K305"/>
  <c r="J305"/>
  <c r="K304"/>
  <c r="K303"/>
  <c r="K302"/>
  <c r="L301"/>
  <c r="K301"/>
  <c r="J301"/>
  <c r="K300"/>
  <c r="K299"/>
  <c r="K298"/>
  <c r="L297"/>
  <c r="K297"/>
  <c r="J297"/>
  <c r="K296"/>
  <c r="K295"/>
  <c r="K294"/>
  <c r="L293"/>
  <c r="K293"/>
  <c r="J293"/>
  <c r="K292"/>
  <c r="K291"/>
  <c r="K290"/>
  <c r="L289"/>
  <c r="K289"/>
  <c r="J289"/>
  <c r="K288"/>
  <c r="K287"/>
  <c r="K286"/>
  <c r="L285"/>
  <c r="K285"/>
  <c r="J285"/>
  <c r="K284"/>
  <c r="K283"/>
  <c r="K282"/>
  <c r="L281"/>
  <c r="K281"/>
  <c r="J281"/>
  <c r="K280"/>
  <c r="K279"/>
  <c r="K278"/>
  <c r="L277"/>
  <c r="K277"/>
  <c r="J277"/>
  <c r="K276"/>
  <c r="K275"/>
  <c r="K274"/>
  <c r="L273"/>
  <c r="K273"/>
  <c r="J273"/>
  <c r="K272"/>
  <c r="K271"/>
  <c r="K270"/>
  <c r="L269"/>
  <c r="K269"/>
  <c r="J269"/>
  <c r="K268"/>
  <c r="K267"/>
  <c r="K266"/>
  <c r="K265"/>
  <c r="L264"/>
  <c r="K264"/>
  <c r="J264"/>
  <c r="K263"/>
  <c r="K262"/>
  <c r="K261"/>
  <c r="L260"/>
  <c r="K260"/>
  <c r="J260"/>
  <c r="K259"/>
  <c r="K258"/>
  <c r="K257"/>
  <c r="K256"/>
  <c r="L255"/>
  <c r="K255"/>
  <c r="J255"/>
  <c r="K254"/>
  <c r="K253"/>
  <c r="K252"/>
  <c r="L251"/>
  <c r="K251"/>
  <c r="J251"/>
  <c r="K250"/>
  <c r="K249"/>
  <c r="L248"/>
  <c r="K248"/>
  <c r="J248"/>
  <c r="L247"/>
  <c r="K247"/>
  <c r="J247"/>
  <c r="K246"/>
  <c r="K245"/>
  <c r="K244"/>
  <c r="L243"/>
  <c r="K243"/>
  <c r="J243"/>
  <c r="K242"/>
  <c r="K241"/>
  <c r="K240"/>
  <c r="L239"/>
  <c r="K239"/>
  <c r="J239"/>
  <c r="K238"/>
  <c r="K237"/>
  <c r="K236"/>
  <c r="L235"/>
  <c r="K235"/>
  <c r="J235"/>
  <c r="K234"/>
  <c r="K233"/>
  <c r="K232"/>
  <c r="L231"/>
  <c r="K231"/>
  <c r="J231"/>
  <c r="K230"/>
  <c r="K229"/>
  <c r="K228"/>
  <c r="L227"/>
  <c r="K227"/>
  <c r="J227"/>
  <c r="K226"/>
  <c r="K225"/>
  <c r="K224"/>
  <c r="L223"/>
  <c r="K223"/>
  <c r="J223"/>
  <c r="K222"/>
  <c r="K221"/>
  <c r="K220"/>
  <c r="L219"/>
  <c r="K219"/>
  <c r="J219"/>
  <c r="K218"/>
  <c r="K217"/>
  <c r="K216"/>
  <c r="K215"/>
  <c r="K214"/>
  <c r="L213"/>
  <c r="K213"/>
  <c r="J213"/>
  <c r="K212"/>
  <c r="K211"/>
  <c r="K210"/>
  <c r="L209"/>
  <c r="K209"/>
  <c r="J209"/>
  <c r="K208"/>
  <c r="K207"/>
  <c r="K206"/>
  <c r="K205"/>
  <c r="L204"/>
  <c r="K204"/>
  <c r="J204"/>
  <c r="K203"/>
  <c r="K202"/>
  <c r="K201"/>
  <c r="L200"/>
  <c r="K200"/>
  <c r="J200"/>
  <c r="K199"/>
  <c r="K198"/>
  <c r="K197"/>
  <c r="L196"/>
  <c r="K196"/>
  <c r="J196"/>
  <c r="K195"/>
  <c r="K194"/>
  <c r="K193"/>
  <c r="L192"/>
  <c r="K192"/>
  <c r="J192"/>
  <c r="K191"/>
  <c r="K190"/>
  <c r="K189"/>
  <c r="L188"/>
  <c r="K188"/>
  <c r="J188"/>
  <c r="K187"/>
  <c r="K186"/>
  <c r="K185"/>
  <c r="L184"/>
  <c r="K184"/>
  <c r="J184"/>
  <c r="K183"/>
  <c r="K182"/>
  <c r="K181"/>
  <c r="L180"/>
  <c r="K180"/>
  <c r="J180"/>
  <c r="K179"/>
  <c r="K178"/>
  <c r="K177"/>
  <c r="L176"/>
  <c r="K176"/>
  <c r="J176"/>
  <c r="K175"/>
  <c r="K174"/>
  <c r="K173"/>
  <c r="L172"/>
  <c r="K172"/>
  <c r="J172"/>
  <c r="K171"/>
  <c r="K170"/>
  <c r="K169"/>
  <c r="L168"/>
  <c r="K168"/>
  <c r="J168"/>
  <c r="K167"/>
  <c r="K166"/>
  <c r="K165"/>
  <c r="K164"/>
  <c r="K163"/>
  <c r="L162"/>
  <c r="K162"/>
  <c r="J162"/>
  <c r="K161"/>
  <c r="K160"/>
  <c r="K159"/>
  <c r="L158"/>
  <c r="K158"/>
  <c r="J158"/>
  <c r="K157"/>
  <c r="K156"/>
  <c r="K155"/>
  <c r="L154"/>
  <c r="K154"/>
  <c r="J154"/>
  <c r="K153"/>
  <c r="K152"/>
  <c r="K151"/>
  <c r="K150"/>
  <c r="L149"/>
  <c r="K149"/>
  <c r="J149"/>
  <c r="K148"/>
  <c r="K147"/>
  <c r="L146"/>
  <c r="K146"/>
  <c r="J146"/>
  <c r="K145"/>
  <c r="K144"/>
  <c r="K143"/>
  <c r="L142"/>
  <c r="K142"/>
  <c r="J142"/>
  <c r="K141"/>
  <c r="K140"/>
  <c r="K139"/>
  <c r="K138"/>
  <c r="K137"/>
  <c r="L136"/>
  <c r="K136"/>
  <c r="J136"/>
  <c r="K135"/>
  <c r="K134"/>
  <c r="K133"/>
  <c r="L132"/>
  <c r="K132"/>
  <c r="J132"/>
  <c r="K131"/>
  <c r="K130"/>
  <c r="K129"/>
  <c r="L128"/>
  <c r="K128"/>
  <c r="J128"/>
  <c r="K127"/>
  <c r="L126"/>
  <c r="K126"/>
  <c r="J126"/>
  <c r="K125"/>
  <c r="K124"/>
  <c r="K123"/>
  <c r="L122"/>
  <c r="K122"/>
  <c r="J122"/>
  <c r="K121"/>
  <c r="K120"/>
  <c r="K119"/>
  <c r="L118"/>
  <c r="K118"/>
  <c r="J118"/>
  <c r="K117"/>
  <c r="K116"/>
  <c r="K115"/>
  <c r="L114"/>
  <c r="K114"/>
  <c r="J114"/>
  <c r="K113"/>
  <c r="K112"/>
  <c r="K111"/>
  <c r="K110"/>
  <c r="L109"/>
  <c r="K109"/>
  <c r="J109"/>
  <c r="K108"/>
  <c r="K107"/>
  <c r="K106"/>
  <c r="L105"/>
  <c r="K105"/>
  <c r="J105"/>
  <c r="K104"/>
  <c r="K103"/>
  <c r="K102"/>
  <c r="L101"/>
  <c r="K101"/>
  <c r="J101"/>
  <c r="K100"/>
  <c r="K99"/>
  <c r="K98"/>
  <c r="L97"/>
  <c r="K97"/>
  <c r="J97"/>
  <c r="K96"/>
  <c r="K95"/>
  <c r="K94"/>
  <c r="L93"/>
  <c r="K93"/>
  <c r="J93"/>
  <c r="K92"/>
  <c r="K91"/>
  <c r="K90"/>
  <c r="K89"/>
  <c r="K88"/>
  <c r="L421"/>
  <c r="K421"/>
  <c r="K420"/>
  <c r="K419"/>
  <c r="K418"/>
  <c r="L425"/>
  <c r="K425"/>
  <c r="K424"/>
  <c r="K423"/>
  <c r="K422"/>
  <c r="J416"/>
  <c r="J417"/>
  <c r="J415"/>
  <c r="J413"/>
  <c r="J408"/>
  <c r="I395"/>
  <c r="H403"/>
  <c r="H395" s="1"/>
  <c r="I403"/>
  <c r="K407"/>
  <c r="K408"/>
  <c r="L408"/>
  <c r="K412"/>
  <c r="K413"/>
  <c r="L413"/>
  <c r="J403"/>
</calcChain>
</file>

<file path=xl/sharedStrings.xml><?xml version="1.0" encoding="utf-8"?>
<sst xmlns="http://schemas.openxmlformats.org/spreadsheetml/2006/main" count="2492" uniqueCount="718">
  <si>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</si>
  <si>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</si>
  <si>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</si>
  <si>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</si>
  <si>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</si>
  <si>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</si>
  <si>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</si>
  <si>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</si>
  <si>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</si>
  <si>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</si>
  <si>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</si>
  <si>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</si>
  <si>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</si>
  <si>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</si>
  <si>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</si>
  <si>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</si>
  <si>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</si>
  <si>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</si>
  <si>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</si>
  <si>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</si>
  <si>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</si>
  <si>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</si>
  <si>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</si>
  <si>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</si>
  <si>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</si>
  <si>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</si>
  <si>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</si>
  <si>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</si>
  <si>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</si>
  <si>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</si>
  <si>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</si>
  <si>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</si>
  <si>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</si>
  <si>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</si>
  <si>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</si>
  <si>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</si>
  <si>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</si>
  <si>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</si>
  <si>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</si>
  <si>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</si>
  <si>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</si>
  <si>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</si>
  <si>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</si>
  <si>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</si>
  <si>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</si>
  <si>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</si>
  <si>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</si>
  <si>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</si>
  <si>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</si>
  <si>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</si>
  <si>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</si>
  <si>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</si>
  <si>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</si>
  <si>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</si>
  <si>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</si>
  <si>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</si>
  <si>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</si>
  <si>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</si>
  <si>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</si>
  <si>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Валдайского городского поселения</t>
  </si>
  <si>
    <t>01 июля 2019 г.</t>
  </si>
  <si>
    <t>02290350</t>
  </si>
  <si>
    <t>комитет финансов Администрации Валдайского муниципального района (Бюджет города)</t>
  </si>
  <si>
    <t>892</t>
  </si>
  <si>
    <t>5302008661</t>
  </si>
  <si>
    <t>КВАРТАЛ</t>
  </si>
  <si>
    <t>01.07.2019</t>
  </si>
  <si>
    <t>3</t>
  </si>
  <si>
    <t>49608101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</si>
  <si>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</si>
  <si>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</si>
  <si>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</si>
  <si>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</si>
  <si>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</si>
  <si>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</si>
  <si>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</si>
  <si>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</si>
  <si>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</si>
  <si>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</si>
  <si>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городских поселений</t>
  </si>
  <si>
    <t>01050201130000610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</si>
  <si>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</si>
  <si>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</si>
  <si>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</si>
  <si>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</si>
  <si>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</si>
  <si>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</si>
  <si>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</si>
  <si>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</si>
  <si>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</si>
  <si>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01050201130000510</t>
  </si>
  <si>
    <t>Увеличение прочих остатков денежных средств бюджетов городских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</si>
  <si>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</si>
  <si>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</si>
  <si>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</si>
  <si>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</si>
  <si>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</si>
  <si>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i3_00001030000000000000</t>
  </si>
  <si>
    <t>0103</t>
  </si>
  <si>
    <t>Мероприятия по осуществлению закупки нового автомобиля</t>
  </si>
  <si>
    <t>i5_00001031800222300000</t>
  </si>
  <si>
    <t>1800222300</t>
  </si>
  <si>
    <t>Закупка товаров, работ и услуг для обеспечения государственных (муниципальных) нужд</t>
  </si>
  <si>
    <t>i6_00001031800222300200</t>
  </si>
  <si>
    <t>Иные закупки товаров, работ и услуг для обеспечения государственных (муниципальных) нужд</t>
  </si>
  <si>
    <t>i6_00001031800222300240</t>
  </si>
  <si>
    <t>240</t>
  </si>
  <si>
    <t>Прочая закупка товаров, работ и услуг</t>
  </si>
  <si>
    <t>244</t>
  </si>
  <si>
    <t>Мероприятия по содержанию нового автомобиля</t>
  </si>
  <si>
    <t>i5_00001031800222400000</t>
  </si>
  <si>
    <t>1800222400</t>
  </si>
  <si>
    <t>i6_00001031800222400200</t>
  </si>
  <si>
    <t>i6_00001031800222400240</t>
  </si>
  <si>
    <t>Расходы на обеспечение функций Совета депутатов  Валдайского городского поселения</t>
  </si>
  <si>
    <t>i5_00001039290002110000</t>
  </si>
  <si>
    <t>9290002110</t>
  </si>
  <si>
    <t>i6_00001039290002110200</t>
  </si>
  <si>
    <t>i6_00001039290002110240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</si>
  <si>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</si>
  <si>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</si>
  <si>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</si>
  <si>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Межбюджетные трансферты, передаваемые бюджету муниципального района из бюджета городского поселения на осуществление части полномочий по решению вопросов местного значения, в соответствии с заключенными соглашениями</t>
  </si>
  <si>
    <t>i5_00001069170095210000</t>
  </si>
  <si>
    <t>9170095210</t>
  </si>
  <si>
    <t>Межбюджетные трансферты</t>
  </si>
  <si>
    <t>i6_00001069170095210500</t>
  </si>
  <si>
    <t>Иные межбюджетные трансферты</t>
  </si>
  <si>
    <t>540</t>
  </si>
  <si>
    <t>Резервные фонды</t>
  </si>
  <si>
    <t>i3_00001110000000000000</t>
  </si>
  <si>
    <t>0111</t>
  </si>
  <si>
    <t>Резервный фонд администрации Валдайского муниципального района</t>
  </si>
  <si>
    <t>i5_00001119390010010000</t>
  </si>
  <si>
    <t>9390010010</t>
  </si>
  <si>
    <t>Иные бюджетные ассигнования</t>
  </si>
  <si>
    <t>i6_00001119390010010800</t>
  </si>
  <si>
    <t>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</si>
  <si>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</si>
  <si>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</si>
  <si>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</si>
  <si>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</si>
  <si>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</si>
  <si>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Реализация прочих мероприятий муниципальной программы Валдайского муниципального района "Обеспечение правопорядка и противодействие правонарушениям в Валдайском муниципальном районе на 2017-2019 годы"</t>
  </si>
  <si>
    <t>i5_00001130900113110000</t>
  </si>
  <si>
    <t>0900113110</t>
  </si>
  <si>
    <t>i6_00001130900113110200</t>
  </si>
  <si>
    <t>i6_00001130900113110240</t>
  </si>
  <si>
    <t>i5_00001130900331100000</t>
  </si>
  <si>
    <t>0900331100</t>
  </si>
  <si>
    <t>i6_00001130900331100200</t>
  </si>
  <si>
    <t>i6_00001130900331100240</t>
  </si>
  <si>
    <t>Обеспечение участия Валдайского городского поселения в государственной программе "Государственная поддержка развития местного самоуправления в Новгородской области и социально ориентированных некоммерческих организаций Новгородской области на 2018-2020 годы" в части реализации проектов ТОС по развитию территорий в Валдайском городском поселении</t>
  </si>
  <si>
    <t>i5_00001131700666400000</t>
  </si>
  <si>
    <t>1700666400</t>
  </si>
  <si>
    <t>i6_00001131700666400200</t>
  </si>
  <si>
    <t>i6_00001131700666400240</t>
  </si>
  <si>
    <t>i5_00001139450010430000</t>
  </si>
  <si>
    <t>9450010430</t>
  </si>
  <si>
    <t>i6_00001139450010430800</t>
  </si>
  <si>
    <t>Исполнение судебных актов</t>
  </si>
  <si>
    <t>i6_00001139450010430830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</si>
  <si>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</si>
  <si>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</si>
  <si>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</si>
  <si>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налогов, сборов и иных платежей</t>
  </si>
  <si>
    <t>i6_00001139450010430850</t>
  </si>
  <si>
    <t>850</t>
  </si>
  <si>
    <t>Уплата иных платежей</t>
  </si>
  <si>
    <t>853</t>
  </si>
  <si>
    <t>Реализация  мероприятий по содержанию имущества муниципальной казны</t>
  </si>
  <si>
    <t>i5_00001139460010410000</t>
  </si>
  <si>
    <t>9460010410</t>
  </si>
  <si>
    <t>i6_00001139460010410200</t>
  </si>
  <si>
    <t>i6_00001139460010410240</t>
  </si>
  <si>
    <t>Оценка недвижимости, признание прав и регулирование отношений по государственной собственности</t>
  </si>
  <si>
    <t>i5_00001139460010420000</t>
  </si>
  <si>
    <t>9460010420</t>
  </si>
  <si>
    <t>i6_00001139460010420200</t>
  </si>
  <si>
    <t>i6_00001139460010420240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</si>
  <si>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</si>
  <si>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</si>
  <si>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</si>
  <si>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</si>
  <si>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</si>
  <si>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</si>
  <si>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Мероприятия по обеспечению первичных мер пожарной безопасности</t>
  </si>
  <si>
    <t>i5_00003101900140110000</t>
  </si>
  <si>
    <t>1900140110</t>
  </si>
  <si>
    <t>i6_00003101900140110200</t>
  </si>
  <si>
    <t>i6_00003101900140110240</t>
  </si>
  <si>
    <t>i5_00003101900340110000</t>
  </si>
  <si>
    <t>1900340110</t>
  </si>
  <si>
    <t>i6_00003101900340110200</t>
  </si>
  <si>
    <t>i6_00003101900340110240</t>
  </si>
  <si>
    <t>i6_00003101900340110800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</si>
  <si>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</si>
  <si>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i6_00003101900340110810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</si>
  <si>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</si>
  <si>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</si>
  <si>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</si>
  <si>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Другие вопросы в области национальной безопасности и правоохранительной деятельности</t>
  </si>
  <si>
    <t>i3_00003140000000000000</t>
  </si>
  <si>
    <t>0314</t>
  </si>
  <si>
    <t>Мероприятия по строительству и развитию системы оповещения в г. Валдай Новгородской области</t>
  </si>
  <si>
    <t>i5_00003140900112400000</t>
  </si>
  <si>
    <t>0900112400</t>
  </si>
  <si>
    <t>Капитальные вложения в объекты государственной (муниципальной) собственности</t>
  </si>
  <si>
    <t>i6_00003140900112400400</t>
  </si>
  <si>
    <t>400</t>
  </si>
  <si>
    <t>Бюджетные инвестиции</t>
  </si>
  <si>
    <t>i6_00003140900112400410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</si>
  <si>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</si>
  <si>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</si>
  <si>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</si>
  <si>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Мероприятия по строительству системы видеонаблюдения в г.Валдай Новгородской области</t>
  </si>
  <si>
    <t>i5_00003140900112500000</t>
  </si>
  <si>
    <t>0900112500</t>
  </si>
  <si>
    <t>i6_00003140900112500400</t>
  </si>
  <si>
    <t>i6_00003140900112500410</t>
  </si>
  <si>
    <t>Мероприятия по обслуживанию системы видеонаблюдения в г.Валдай Новгородской области</t>
  </si>
  <si>
    <t>i5_00003140900112600000</t>
  </si>
  <si>
    <t>0900112600</t>
  </si>
  <si>
    <t>i6_00003140900112600400</t>
  </si>
  <si>
    <t>i6_00003140900112600410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</si>
  <si>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</si>
  <si>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</si>
  <si>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</si>
  <si>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</si>
  <si>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</si>
  <si>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</si>
  <si>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Содержание автомобильных дорог, тротуаров, автобусных остановок в зимний и летний периоды на  территории Валдайского городского поселения  в нормативном состоянии</t>
  </si>
  <si>
    <t>i5_00004092910121110000</t>
  </si>
  <si>
    <t>2910121110</t>
  </si>
  <si>
    <t>i6_00004092910121110200</t>
  </si>
  <si>
    <t>i6_00004092910121110240</t>
  </si>
  <si>
    <t>Ремонт автомобильных дорог и тротуаров общего пользования местного значения</t>
  </si>
  <si>
    <t>i5_00004092910121120000</t>
  </si>
  <si>
    <t>2910121120</t>
  </si>
  <si>
    <t>i6_00004092910121120200</t>
  </si>
  <si>
    <t>i6_00004092910121120240</t>
  </si>
  <si>
    <t>Разработка проектно-сметной документации на строительство или капитальный ремонт, или реконструкцию автомобильных дорог общего пользования местного значения</t>
  </si>
  <si>
    <t>i5_00004092910121125000</t>
  </si>
  <si>
    <t>2910121125</t>
  </si>
  <si>
    <t>i6_00004092910121125400</t>
  </si>
  <si>
    <t>i6_00004092910121125410</t>
  </si>
  <si>
    <t>Строительство автомобильных дорог общего пользования местного значения</t>
  </si>
  <si>
    <t>i5_00004092910121130000</t>
  </si>
  <si>
    <t>2910121130</t>
  </si>
  <si>
    <t>i6_00004092910121130400</t>
  </si>
  <si>
    <t>i6_00004092910121130410</t>
  </si>
  <si>
    <t>Паспортизация  автомобильных дорог общего пользования местного значения</t>
  </si>
  <si>
    <t>i5_00004092910121140000</t>
  </si>
  <si>
    <t>2910121140</t>
  </si>
  <si>
    <t>i6_00004092910121140200</t>
  </si>
  <si>
    <t>i6_00004092910121140240</t>
  </si>
  <si>
    <t>Ремонт подъездов к дворовым территориям многоквартирных домов</t>
  </si>
  <si>
    <t>i5_00004092910121150000</t>
  </si>
  <si>
    <t>2910121150</t>
  </si>
  <si>
    <t>i6_00004092910121150200</t>
  </si>
  <si>
    <t>i6_00004092910121150240</t>
  </si>
  <si>
    <t>Прочие расходы на вновь образуемые земельные участки для размещения автомобильных дорог общего пользования мест-ного значения</t>
  </si>
  <si>
    <t>i5_00004092910121160000</t>
  </si>
  <si>
    <t>2910121160</t>
  </si>
  <si>
    <t>i6_00004092910121160200</t>
  </si>
  <si>
    <t>i6_00004092910121160240</t>
  </si>
  <si>
    <t>Ремонт автомобильных дорог и тротуаров общего пользования местного значения за счет средств областного бюджета (Субсидия бюджетам городских и сельских поселений на формирование муниципальных дорожных фондов)</t>
  </si>
  <si>
    <t>i5_00004092910171525000</t>
  </si>
  <si>
    <t>2910171525</t>
  </si>
  <si>
    <t>i6_00004092910171525200</t>
  </si>
  <si>
    <t>i6_00004092910171525240</t>
  </si>
  <si>
    <t>Ремонт автомобильных дорог общего пользования местного значения за счет средств областного бюджета (Субсидия бюджетам городских и сельских поселений на софинансирование расходов по реализации правовых актов Правительства Новгородской области по вопросам проектирования, строительства, реконструкции, капитального ремонта и ремонта автомобильных дорог общего пользования местного значения)</t>
  </si>
  <si>
    <t>i5_00004092910171541000</t>
  </si>
  <si>
    <t>2910171541</t>
  </si>
  <si>
    <t>i6_00004092910171541200</t>
  </si>
  <si>
    <t>i6_00004092910171541240</t>
  </si>
  <si>
    <t>Реализация прочих мероприятий муниципальной программы "Совершенствование и содержание дорожного хозяйства на территории Валдайского городского поселения на 2017-2021 годы"</t>
  </si>
  <si>
    <t>i5_00004092920299910000</t>
  </si>
  <si>
    <t>2920299910</t>
  </si>
  <si>
    <t>i6_00004092920299910200</t>
  </si>
  <si>
    <t>i6_00004092920299910240</t>
  </si>
  <si>
    <t>Другие вопросы в области национальной экономики</t>
  </si>
  <si>
    <t>i3_00004120000000000000</t>
  </si>
  <si>
    <t>0412</t>
  </si>
  <si>
    <t>Расходы на мероприятия по землеустройству и землепользованию</t>
  </si>
  <si>
    <t>i5_00004129450010070000</t>
  </si>
  <si>
    <t>9450010070</t>
  </si>
  <si>
    <t>i6_00004129450010070200</t>
  </si>
  <si>
    <t>i6_00004129450010070240</t>
  </si>
  <si>
    <t>Расходы на проведения работ по утверждению генеральных планов поселения, правил землепользования и застройки, утверждение подготовленной на основе генеральных планов документации по планировке территории</t>
  </si>
  <si>
    <t>i5_00004129450010080000</t>
  </si>
  <si>
    <t>9450010080</t>
  </si>
  <si>
    <t>i6_00004129450010080200</t>
  </si>
  <si>
    <t>i6_00004129450010080240</t>
  </si>
  <si>
    <t>ЖИЛИЩНО-КОММУНАЛЬНОЕ ХОЗЯЙСТВО</t>
  </si>
  <si>
    <t>i2_00005000000000000000</t>
  </si>
  <si>
    <t>0500</t>
  </si>
  <si>
    <t>Жилищное хозяйство</t>
  </si>
  <si>
    <t>i3_00005010000000000000</t>
  </si>
  <si>
    <t>0501</t>
  </si>
  <si>
    <t>Приобретение жилья для граждан, проживающих в аварийных многоквартирных домах</t>
  </si>
  <si>
    <t>i5_00005012400111100000</t>
  </si>
  <si>
    <t>2400111100</t>
  </si>
  <si>
    <t>i6_00005012400111100400</t>
  </si>
  <si>
    <t>i6_00005012400111100410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</si>
  <si>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</si>
  <si>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</si>
  <si>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Софинансирование региональной адресной программы "Переселение граждан, проживающих на территории Новгородской области, из аварийного жилищного фонда в 2019-2025 годах" за счет средств бюджета Валдайского городского поселения</t>
  </si>
  <si>
    <t>i5_00005012400111200000</t>
  </si>
  <si>
    <t>2400111200</t>
  </si>
  <si>
    <t>i6_00005012400111200400</t>
  </si>
  <si>
    <t>i6_00005012400111200410</t>
  </si>
  <si>
    <t>Проведение независимой экспертизы аварийного жилья</t>
  </si>
  <si>
    <t>i5_00005012400111500000</t>
  </si>
  <si>
    <t>2400111500</t>
  </si>
  <si>
    <t>i6_00005012400111500200</t>
  </si>
  <si>
    <t>i6_00005012400111500240</t>
  </si>
  <si>
    <t>Субсидии на переселение граждан из аварийного жилищного фонда за счет средств государственной корпорации - Фонда содействия реформированию жилищно-коммунального хозяйства</t>
  </si>
  <si>
    <t>i5_0000501240F309502000</t>
  </si>
  <si>
    <t>240F309502</t>
  </si>
  <si>
    <t>i6_0000501240F309502400</t>
  </si>
  <si>
    <t>i6_0000501240F309502410</t>
  </si>
  <si>
    <t>Субсидии на переселение граждан из аварийного жилищного фонда за счет средств областного бюджета</t>
  </si>
  <si>
    <t>i5_0000501240F309602000</t>
  </si>
  <si>
    <t>240F309602</t>
  </si>
  <si>
    <t>i6_0000501240F309602400</t>
  </si>
  <si>
    <t>i6_0000501240F309602410</t>
  </si>
  <si>
    <t>Приобретение в муниципальную собственность жилых помещений</t>
  </si>
  <si>
    <t>i5_00005019450010470000</t>
  </si>
  <si>
    <t>9450010470</t>
  </si>
  <si>
    <t>i6_00005019450010470400</t>
  </si>
  <si>
    <t>i6_00005019450010470410</t>
  </si>
  <si>
    <t>Расходы (взносы)  на капитальный ремонт общего имущества муниципального жилого фонда в многоквартирных домах, расположенных на территории Валдайского городского поселения</t>
  </si>
  <si>
    <t>i5_00005019450081010000</t>
  </si>
  <si>
    <t>9450081010</t>
  </si>
  <si>
    <t>i6_00005019450081010200</t>
  </si>
  <si>
    <t>i6_00005019450081010240</t>
  </si>
  <si>
    <t>Капитальный ремонт жилых помещений и текущий ремонт общего имущества в многоквартирных домах в части муниципальной собственности Валдайского городского поселения</t>
  </si>
  <si>
    <t>i5_00005019450081020000</t>
  </si>
  <si>
    <t>9450081020</t>
  </si>
  <si>
    <t>i6_00005019450081020200</t>
  </si>
  <si>
    <t>i6_00005019450081020240</t>
  </si>
  <si>
    <t>Закупка товаров, работ, услуг в целях капитального ремонта государственного (муниципального) имущества</t>
  </si>
  <si>
    <t>243</t>
  </si>
  <si>
    <t>i6_00005019450081020800</t>
  </si>
  <si>
    <t>i6_00005019450081020810</t>
  </si>
  <si>
    <t>Прочие работы, в том числе разработка и проверка документации, для обеспечения проведения капитального ремонта жилых помещений и текущего ремонта общего имущества в многоквартирных домах в части муниципальной собственности Валдайского городского поселения</t>
  </si>
  <si>
    <t>i5_00005019450081021000</t>
  </si>
  <si>
    <t>9450081021</t>
  </si>
  <si>
    <t>i6_00005019450081021200</t>
  </si>
  <si>
    <t>i6_00005019450081021240</t>
  </si>
  <si>
    <t>Коммунальное хозяйство</t>
  </si>
  <si>
    <t>i3_00005020000000000000</t>
  </si>
  <si>
    <t>0502</t>
  </si>
  <si>
    <t>Оформление технических планов сооружений на бесхозяйные сети</t>
  </si>
  <si>
    <t>i5_00005022500111110000</t>
  </si>
  <si>
    <t>2500111110</t>
  </si>
  <si>
    <t>i6_00005022500111110200</t>
  </si>
  <si>
    <t>i6_00005022500111110240</t>
  </si>
  <si>
    <t>Техническое обслуживание и очистка систем водоотведения</t>
  </si>
  <si>
    <t>i5_00005022700241110000</t>
  </si>
  <si>
    <t>2700241110</t>
  </si>
  <si>
    <t>i6_00005022700241110200</t>
  </si>
  <si>
    <t>i6_00005022700241110240</t>
  </si>
  <si>
    <t>Благоустройство</t>
  </si>
  <si>
    <t>i3_00005030000000000000</t>
  </si>
  <si>
    <t>0503</t>
  </si>
  <si>
    <t>Разработка и проверка проектной и/или сметной и/или проектно-сметной документации</t>
  </si>
  <si>
    <t>i5_00005031000460240000</t>
  </si>
  <si>
    <t>1000460240</t>
  </si>
  <si>
    <t>i6_00005031000460240200</t>
  </si>
  <si>
    <t>i6_00005031000460240240</t>
  </si>
  <si>
    <t>Субсидии бюджетам городских и сельских поселений, городского округа на реализацию мероприятий муниципальных программ, направленных на благоустройство дворовых территорий многоквартирных домов и на благоустройство общественных территорий</t>
  </si>
  <si>
    <t>i5_0000503100F255551000</t>
  </si>
  <si>
    <t>100F255551</t>
  </si>
  <si>
    <t>i6_0000503100F255551800</t>
  </si>
  <si>
    <t>i6_0000503100F255551810</t>
  </si>
  <si>
    <t>i5_0000503100F255552000</t>
  </si>
  <si>
    <t>100F255552</t>
  </si>
  <si>
    <t>i6_0000503100F255552200</t>
  </si>
  <si>
    <t>i6_0000503100F255552240</t>
  </si>
  <si>
    <t>Содержание сетей уличного освещения, оплата потребленной электроэнергии, реализация прочих мероприятий</t>
  </si>
  <si>
    <t>i5_00005032210160010000</t>
  </si>
  <si>
    <t>2210160010</t>
  </si>
  <si>
    <t>i6_00005032210160010200</t>
  </si>
  <si>
    <t>i6_00005032210160010240</t>
  </si>
  <si>
    <t>Разработка проектно-сметной документации и строительство (реконструкция)</t>
  </si>
  <si>
    <t>i5_00005032210160011000</t>
  </si>
  <si>
    <t>2210160011</t>
  </si>
  <si>
    <t>i6_00005032210160011400</t>
  </si>
  <si>
    <t>i6_00005032210160011410</t>
  </si>
  <si>
    <t>Содержание объектов озеленения</t>
  </si>
  <si>
    <t>i5_00005032220160030000</t>
  </si>
  <si>
    <t>2220160030</t>
  </si>
  <si>
    <t>i6_00005032220160030200</t>
  </si>
  <si>
    <t>i6_00005032220160030240</t>
  </si>
  <si>
    <t>Содержание муниципальных кладбищ</t>
  </si>
  <si>
    <t>i5_00005032230160040000</t>
  </si>
  <si>
    <t>2230160040</t>
  </si>
  <si>
    <t>i6_00005032230160040200</t>
  </si>
  <si>
    <t>i6_00005032230160040240</t>
  </si>
  <si>
    <t>Прочие мероприятия по благоустройству</t>
  </si>
  <si>
    <t>i5_00005032240160050000</t>
  </si>
  <si>
    <t>2240160050</t>
  </si>
  <si>
    <t>i6_00005032240160050200</t>
  </si>
  <si>
    <t>i6_00005032240160050240</t>
  </si>
  <si>
    <t>Удаление и посадка деревьев в парках</t>
  </si>
  <si>
    <t>i5_00005032250160061000</t>
  </si>
  <si>
    <t>2250160061</t>
  </si>
  <si>
    <t>i6_00005032250160061200</t>
  </si>
  <si>
    <t>i6_00005032250160061240</t>
  </si>
  <si>
    <t>Установка и приобретение малых архитектурных форм</t>
  </si>
  <si>
    <t>i5_00005032250160062000</t>
  </si>
  <si>
    <t>2250160062</t>
  </si>
  <si>
    <t>i6_00005032250160062200</t>
  </si>
  <si>
    <t>i6_00005032250160062240</t>
  </si>
  <si>
    <t>Приобретение, установка и обустройство спортивно-игровой детской площадки с. Зимогорье Валдайского городского поселения</t>
  </si>
  <si>
    <t>i5_00005032260160060000</t>
  </si>
  <si>
    <t>2260160060</t>
  </si>
  <si>
    <t>i6_00005032260160060200</t>
  </si>
  <si>
    <t>i6_00005032260160060240</t>
  </si>
  <si>
    <t>Экспертиза сметной документации</t>
  </si>
  <si>
    <t>i5_00005032260160061000</t>
  </si>
  <si>
    <t>2260160061</t>
  </si>
  <si>
    <t>i6_00005032260160061200</t>
  </si>
  <si>
    <t>i6_00005032260160061240</t>
  </si>
  <si>
    <t>Субсидия на реализацию приоритетных проектов поддержки местных инициатив на 2019 год</t>
  </si>
  <si>
    <t>i5_00005032260175260000</t>
  </si>
  <si>
    <t>2260175260</t>
  </si>
  <si>
    <t>i6_00005032260175260200</t>
  </si>
  <si>
    <t>i6_00005032260175260240</t>
  </si>
  <si>
    <t>Софинансирование расходов по приобретению, установке и обустройству спортивно-игровой детской площадки с. Зимогорье Валдайского городского поселения</t>
  </si>
  <si>
    <t>i5_000050322601S5260000</t>
  </si>
  <si>
    <t>22601S5260</t>
  </si>
  <si>
    <t>i6_000050322601S5260200</t>
  </si>
  <si>
    <t>i6_000050322601S5260240</t>
  </si>
  <si>
    <t>Другие вопросы в области жилищно-коммунального хозяйства</t>
  </si>
  <si>
    <t>i3_00005050000000000000</t>
  </si>
  <si>
    <t>0505</t>
  </si>
  <si>
    <t>Расходы на обеспечение деятельности учреждений, в полномочия которых входит решение вопросов в области жилищно-коммунального хозяйства, оказание услуг в установленной сфере деятельности - Заработная плата</t>
  </si>
  <si>
    <t>i5_00005059450010031000</t>
  </si>
  <si>
    <t>9450010031</t>
  </si>
  <si>
    <t>Предоставление субсидий бюджетным, автономным учреждениям и иным некоммерческим организациям</t>
  </si>
  <si>
    <t>i6_00005059450010031600</t>
  </si>
  <si>
    <t>600</t>
  </si>
  <si>
    <t>Субсидии автономным учреждениям</t>
  </si>
  <si>
    <t>i6_00005059450010031620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</si>
  <si>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</si>
  <si>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</si>
  <si>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Расходы на обеспечение деятельности учреждений, в полномочия которых входит решение вопросов в области жилищно-коммунального хозяйства, оказание услуг в установленной сфере деятельности - Начисления на выплаты по оплате труда</t>
  </si>
  <si>
    <t>i5_00005059450010032000</t>
  </si>
  <si>
    <t>9450010032</t>
  </si>
  <si>
    <t>i6_00005059450010032600</t>
  </si>
  <si>
    <t>i6_00005059450010032620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</si>
  <si>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</si>
  <si>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</si>
  <si>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</si>
  <si>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</si>
  <si>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</si>
  <si>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</si>
  <si>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Реализация приоритетного проекта "Дорогами Великой Отечественной войны. Валдайский рубеж" по развитию молодежного поисково-исследовательского, поклонного туризма на территории Валдайского муниципального района</t>
  </si>
  <si>
    <t>i5_00007070840410190000</t>
  </si>
  <si>
    <t>0840410190</t>
  </si>
  <si>
    <t>i6_00007070840410190200</t>
  </si>
  <si>
    <t>i6_00007070840410190240</t>
  </si>
  <si>
    <t>i5_00007070900221500000</t>
  </si>
  <si>
    <t>0900221500</t>
  </si>
  <si>
    <t>i6_00007070900221500200</t>
  </si>
  <si>
    <t>i6_00007070900221500240</t>
  </si>
  <si>
    <t>Расходы на финансирование мероприятий в сфере образования</t>
  </si>
  <si>
    <t>i5_00007079470070110000</t>
  </si>
  <si>
    <t>9470070110</t>
  </si>
  <si>
    <t>i6_00007079470070110200</t>
  </si>
  <si>
    <t>i6_00007079470070110240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</si>
  <si>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</si>
  <si>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</si>
  <si>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</si>
  <si>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</si>
  <si>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</si>
  <si>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</si>
  <si>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Реализация прочих мероприятий подпрограммы "Культура Валдайского района" муниципальной программы Валдайского района "Развитие культуры в Валдайском муниципальном районе (2017-2021 годы)"</t>
  </si>
  <si>
    <t>i5_00008010210199910000</t>
  </si>
  <si>
    <t>0210199910</t>
  </si>
  <si>
    <t>i6_00008010210199910200</t>
  </si>
  <si>
    <t>i6_00008010210199910240</t>
  </si>
  <si>
    <t>Социальное обеспечение и иные выплаты населению</t>
  </si>
  <si>
    <t>i6_00008010210199910300</t>
  </si>
  <si>
    <t>300</t>
  </si>
  <si>
    <t>Иные выплаты населению</t>
  </si>
  <si>
    <t>360</t>
  </si>
  <si>
    <t>Реализация прочих мероприятий муниципальной программы "Сохранение и восстановление военно-мемориальных объектов на территории Валдайского городского поселения на 2019-2020 годы"</t>
  </si>
  <si>
    <t>i5_00008011400199910000</t>
  </si>
  <si>
    <t>1400199910</t>
  </si>
  <si>
    <t>i6_00008011400199910200</t>
  </si>
  <si>
    <t>i6_00008011400199910240</t>
  </si>
  <si>
    <t>Расходы на финансирование мероприятий в сфере культуры</t>
  </si>
  <si>
    <t>i5_00008019480080110000</t>
  </si>
  <si>
    <t>9480080110</t>
  </si>
  <si>
    <t>i6_00008019480080110200</t>
  </si>
  <si>
    <t>i6_00008019480080110240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</si>
  <si>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</si>
  <si>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</si>
  <si>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</si>
  <si>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</si>
  <si>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</si>
  <si>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</si>
  <si>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Расходы на выплату пенсий за выслугу лет муниципальным служащим, а также лицам, замещающим муниципальные должности</t>
  </si>
  <si>
    <t>i5_00010019450010040000</t>
  </si>
  <si>
    <t>9450010040</t>
  </si>
  <si>
    <t>i6_00010019450010040300</t>
  </si>
  <si>
    <t>Публичные нормативные социальные выплаты гражданам</t>
  </si>
  <si>
    <t>i6_00010019450010040310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</si>
  <si>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</si>
  <si>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</si>
  <si>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</si>
  <si>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</si>
  <si>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</si>
  <si>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</si>
  <si>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</si>
  <si>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</si>
  <si>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</si>
  <si>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Обеспечение условий для развития на территории поселения физической  культуры и массового спорта, организация проведения официальных физкультурно - оздоровительных и спортивных мероприятий поселения</t>
  </si>
  <si>
    <t>i5_00011010400130110000</t>
  </si>
  <si>
    <t>0400130110</t>
  </si>
  <si>
    <t>i6_00011010400130110200</t>
  </si>
  <si>
    <t>i6_00011010400130110240</t>
  </si>
  <si>
    <t>Приобретение спортивного инвентаря и оборудования для организации проведения физкультурно-массовых и спортивных мероприятий</t>
  </si>
  <si>
    <t>i5_00011010400221000000</t>
  </si>
  <si>
    <t>0400221000</t>
  </si>
  <si>
    <t>i6_00011010400221000200</t>
  </si>
  <si>
    <t>i6_00011010400221000240</t>
  </si>
  <si>
    <t>СРЕДСТВА МАССОВОЙ ИНФОРМАЦИИ</t>
  </si>
  <si>
    <t>i2_00012000000000000000</t>
  </si>
  <si>
    <t>1200</t>
  </si>
  <si>
    <t>Периодическая печать и издательства</t>
  </si>
  <si>
    <t>i3_00012020000000000000</t>
  </si>
  <si>
    <t>1202</t>
  </si>
  <si>
    <t>Расходы на опубликование официальных документов в периодических изданиях</t>
  </si>
  <si>
    <t>i5_00012029450010060000</t>
  </si>
  <si>
    <t>9450010060</t>
  </si>
  <si>
    <t>i6_00012029450010060200</t>
  </si>
  <si>
    <t>i6_00012029450010060240</t>
  </si>
  <si>
    <t>Субсидии организациям, осуществляющим выпуск, распространение и тиражирование печатных средств массовой информации</t>
  </si>
  <si>
    <t>i5_00012029450081030000</t>
  </si>
  <si>
    <t>9450081030</t>
  </si>
  <si>
    <t>i6_00012029450081030800</t>
  </si>
  <si>
    <t>i6_00012029450081030810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</si>
  <si>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</si>
  <si>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</si>
  <si>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>Другие вопросы в области средств массовой информации</t>
  </si>
  <si>
    <t>i3_00012040000000000000</t>
  </si>
  <si>
    <t>1204</t>
  </si>
  <si>
    <t>Расходы на содержание сайта городского поселения</t>
  </si>
  <si>
    <t>i5_00012049450010050000</t>
  </si>
  <si>
    <t>9450010050</t>
  </si>
  <si>
    <t>i6_00012049450010050200</t>
  </si>
  <si>
    <t>i6_00012049450010050240</t>
  </si>
  <si>
    <t>Закупка товаров, работ, услуг в сфере информационно-коммуникационных технологий</t>
  </si>
  <si>
    <t>242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</si>
  <si>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</si>
  <si>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</si>
  <si>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</si>
  <si>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</si>
  <si>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</si>
  <si>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</si>
  <si>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</si>
  <si>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</si>
  <si>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</si>
  <si>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</si>
  <si>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</si>
  <si>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</si>
  <si>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</si>
  <si>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</si>
  <si>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</si>
  <si>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10102050010000110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</si>
  <si>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</si>
  <si>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</si>
  <si>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</si>
  <si>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</si>
  <si>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</si>
  <si>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</si>
  <si>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</si>
  <si>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</si>
  <si>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</si>
  <si>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</si>
  <si>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</si>
  <si>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</si>
  <si>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</si>
  <si>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</si>
  <si>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</si>
  <si>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</si>
  <si>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</si>
  <si>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</si>
  <si>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</si>
  <si>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</si>
  <si>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</si>
  <si>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</si>
  <si>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</si>
  <si>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</si>
  <si>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</si>
  <si>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</si>
  <si>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</si>
  <si>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</si>
  <si>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</si>
  <si>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</si>
  <si>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</si>
  <si>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</si>
  <si>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</si>
  <si>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</si>
  <si>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</si>
  <si>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</si>
  <si>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</si>
  <si>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</si>
  <si>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</si>
  <si>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</si>
  <si>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10601030130000110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</si>
  <si>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</si>
  <si>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</si>
  <si>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</si>
  <si>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</si>
  <si>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</si>
  <si>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</si>
  <si>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городских поселений</t>
  </si>
  <si>
    <t>10606033130000110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</si>
  <si>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</si>
  <si>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</si>
  <si>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</si>
  <si>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городских поселений</t>
  </si>
  <si>
    <t>10606043130000110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</si>
  <si>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</si>
  <si>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</si>
  <si>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</si>
  <si>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</si>
  <si>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11101000000000120</t>
  </si>
  <si>
    <t>i2_00011101000000000120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</si>
  <si>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</si>
  <si>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11101050130000120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</si>
  <si>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</si>
  <si>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</si>
  <si>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</si>
  <si>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</si>
  <si>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11105010000000120</t>
  </si>
  <si>
    <t>i2_00011105010000000120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</si>
  <si>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</si>
  <si>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</si>
  <si>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</si>
  <si>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</si>
  <si>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</si>
  <si>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</si>
  <si>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</si>
  <si>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</si>
  <si>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</si>
  <si>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11109045130000120</t>
  </si>
  <si>
    <t>ДОХОДЫ ОТ ПРОДАЖИ МАТЕРИАЛЬНЫХ И НЕМАТЕРИАЛЬНЫХ АКТИВОВ</t>
  </si>
  <si>
    <t>11400000000000000</t>
  </si>
  <si>
    <t>i2_00011400000000000000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</si>
  <si>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</si>
  <si>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</si>
  <si>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i2_00011406000000000430</t>
  </si>
  <si>
    <t>Доходы от продажи земельных участков, государственная собственность на которые не разграничена</t>
  </si>
  <si>
    <t>11406010000000430</t>
  </si>
  <si>
    <t>i2_00011406010000000430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</si>
  <si>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</si>
  <si>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11406013130000430</t>
  </si>
  <si>
    <t>ШТРАФЫ, САНКЦИИ, ВОЗМЕЩЕНИЕ УЩЕРБА</t>
  </si>
  <si>
    <t>11600000000000000</t>
  </si>
  <si>
    <t>i2_00011600000000000000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</si>
  <si>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</si>
  <si>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11633000000000140</t>
  </si>
  <si>
    <t>i2_00011633000000000140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</si>
  <si>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</si>
  <si>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11633050130000140</t>
  </si>
  <si>
    <t>ПРОЧИЕ НЕНАЛОГОВЫЕ ДОХОДЫ</t>
  </si>
  <si>
    <t>11700000000000000</t>
  </si>
  <si>
    <t>i2_00011700000000000000</t>
  </si>
  <si>
    <t>Прочие неналоговые доходы</t>
  </si>
  <si>
    <t>11705000000000180</t>
  </si>
  <si>
    <t>i2_00011705000000000180</t>
  </si>
  <si>
    <t>Прочие неналоговые доходы бюджетов городских поселений</t>
  </si>
  <si>
    <t>11705050130000180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</si>
  <si>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</si>
  <si>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</si>
  <si>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</si>
  <si>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</si>
  <si>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</si>
  <si>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</si>
  <si>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</si>
  <si>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</si>
  <si>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</si>
  <si>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</si>
  <si>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20220299000000150</t>
  </si>
  <si>
    <t>i2_00020220299000000150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</si>
  <si>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</si>
  <si>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</si>
  <si>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</si>
  <si>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20220302000000150</t>
  </si>
  <si>
    <t>i2_00020220302000000150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</si>
  <si>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</si>
  <si>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20220302130000150</t>
  </si>
  <si>
    <t>Субсидии бюджетам на реализацию программ формирования современной городской среды</t>
  </si>
  <si>
    <t>20225555000000150</t>
  </si>
  <si>
    <t>i2_00020225555000000150</t>
  </si>
  <si>
    <t>Субсидии бюджетам городских поселений на реализацию программ формирования современной городской среды</t>
  </si>
  <si>
    <t>20225555130000150</t>
  </si>
  <si>
    <t>Прочие субсидии</t>
  </si>
  <si>
    <t>20229999000000150</t>
  </si>
  <si>
    <t>i2_00020229999000000150</t>
  </si>
  <si>
    <t>Прочие субсидии бюджетам городских поселений</t>
  </si>
  <si>
    <t>20229999130000150</t>
  </si>
  <si>
    <t>ПРОЧИЕ БЕЗВОЗМЕЗДНЫЕ ПОСТУПЛЕНИЯ</t>
  </si>
  <si>
    <t>20700000000000000</t>
  </si>
  <si>
    <t>i2_00020700000000000000</t>
  </si>
  <si>
    <t>Прочие безвозмездные поступления в бюджеты городских поселений</t>
  </si>
  <si>
    <t>20705000130000150</t>
  </si>
  <si>
    <t>i2_00020705000130000150</t>
  </si>
  <si>
    <t>20705030130000150</t>
  </si>
  <si>
    <t>Никифорова Т.В.</t>
  </si>
  <si>
    <t>Кириллова А.А.</t>
  </si>
</sst>
</file>

<file path=xl/styles.xml><?xml version="1.0" encoding="utf-8"?>
<styleSheet xmlns="http://schemas.openxmlformats.org/spreadsheetml/2006/main">
  <fonts count="23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  <fill>
      <patternFill patternType="lightGray">
        <bgColor theme="0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171">
    <xf numFmtId="0" fontId="0" fillId="0" borderId="0" xfId="0"/>
    <xf numFmtId="49" fontId="0" fillId="18" borderId="0" xfId="0" applyNumberFormat="1" applyFill="1" applyAlignment="1">
      <alignment vertical="top"/>
    </xf>
    <xf numFmtId="0" fontId="0" fillId="18" borderId="0" xfId="0" applyFill="1" applyAlignment="1">
      <alignment vertical="top"/>
    </xf>
    <xf numFmtId="49" fontId="2" fillId="18" borderId="0" xfId="0" applyNumberFormat="1" applyFont="1" applyFill="1" applyAlignment="1">
      <alignment vertical="top"/>
    </xf>
    <xf numFmtId="0" fontId="2" fillId="18" borderId="0" xfId="0" applyFont="1" applyFill="1" applyAlignment="1">
      <alignment vertical="top"/>
    </xf>
    <xf numFmtId="0" fontId="0" fillId="18" borderId="11" xfId="0" applyFill="1" applyBorder="1" applyAlignment="1">
      <alignment vertical="top"/>
    </xf>
    <xf numFmtId="49" fontId="0" fillId="18" borderId="0" xfId="0" applyNumberFormat="1" applyFill="1" applyBorder="1" applyAlignment="1">
      <alignment vertical="top"/>
    </xf>
    <xf numFmtId="49" fontId="0" fillId="18" borderId="0" xfId="0" applyNumberFormat="1" applyFill="1" applyAlignment="1">
      <alignment vertical="top" wrapText="1"/>
    </xf>
    <xf numFmtId="0" fontId="0" fillId="18" borderId="0" xfId="0" applyFill="1" applyAlignment="1">
      <alignment vertical="top" wrapText="1"/>
    </xf>
    <xf numFmtId="0" fontId="2" fillId="18" borderId="0" xfId="0" applyFont="1" applyFill="1" applyBorder="1" applyAlignment="1">
      <alignment vertical="top" wrapText="1"/>
    </xf>
    <xf numFmtId="49" fontId="2" fillId="18" borderId="0" xfId="0" applyNumberFormat="1" applyFont="1" applyFill="1" applyBorder="1" applyAlignment="1">
      <alignment vertical="top" wrapText="1"/>
    </xf>
    <xf numFmtId="49" fontId="2" fillId="18" borderId="0" xfId="0" applyNumberFormat="1" applyFont="1" applyFill="1" applyBorder="1" applyAlignment="1">
      <alignment vertical="top"/>
    </xf>
    <xf numFmtId="0" fontId="0" fillId="19" borderId="0" xfId="0" applyFill="1" applyAlignment="1">
      <alignment vertical="top"/>
    </xf>
    <xf numFmtId="49" fontId="0" fillId="19" borderId="0" xfId="0" applyNumberFormat="1" applyFill="1" applyAlignment="1">
      <alignment vertical="top" wrapText="1"/>
    </xf>
    <xf numFmtId="49" fontId="1" fillId="18" borderId="0" xfId="0" applyNumberFormat="1" applyFont="1" applyFill="1" applyBorder="1" applyAlignment="1">
      <alignment vertical="top"/>
    </xf>
    <xf numFmtId="0" fontId="2" fillId="18" borderId="34" xfId="0" applyFont="1" applyFill="1" applyBorder="1" applyAlignment="1">
      <alignment vertical="top"/>
    </xf>
    <xf numFmtId="0" fontId="3" fillId="18" borderId="36" xfId="0" applyFont="1" applyFill="1" applyBorder="1" applyAlignment="1">
      <alignment vertical="top" wrapText="1"/>
    </xf>
    <xf numFmtId="0" fontId="3" fillId="18" borderId="37" xfId="0" applyFont="1" applyFill="1" applyBorder="1" applyAlignment="1">
      <alignment vertical="top" wrapText="1"/>
    </xf>
    <xf numFmtId="0" fontId="3" fillId="18" borderId="40" xfId="0" applyFont="1" applyFill="1" applyBorder="1" applyAlignment="1">
      <alignment vertical="top" wrapText="1"/>
    </xf>
    <xf numFmtId="0" fontId="3" fillId="18" borderId="40" xfId="0" applyFont="1" applyFill="1" applyBorder="1" applyAlignment="1" applyProtection="1">
      <alignment vertical="top" wrapText="1"/>
      <protection locked="0"/>
    </xf>
    <xf numFmtId="0" fontId="3" fillId="18" borderId="13" xfId="0" applyFont="1" applyFill="1" applyBorder="1" applyAlignment="1">
      <alignment vertical="top" wrapText="1"/>
    </xf>
    <xf numFmtId="4" fontId="2" fillId="18" borderId="0" xfId="0" applyNumberFormat="1" applyFont="1" applyFill="1" applyBorder="1" applyAlignment="1">
      <alignment vertical="top"/>
    </xf>
    <xf numFmtId="0" fontId="1" fillId="18" borderId="0" xfId="0" applyFont="1" applyFill="1" applyBorder="1" applyAlignment="1">
      <alignment vertical="top"/>
    </xf>
    <xf numFmtId="0" fontId="3" fillId="18" borderId="27" xfId="0" applyFont="1" applyFill="1" applyBorder="1" applyAlignment="1">
      <alignment vertical="top" wrapText="1"/>
    </xf>
    <xf numFmtId="0" fontId="3" fillId="18" borderId="16" xfId="0" applyFont="1" applyFill="1" applyBorder="1" applyAlignment="1">
      <alignment vertical="top" wrapText="1"/>
    </xf>
    <xf numFmtId="0" fontId="3" fillId="18" borderId="0" xfId="0" applyFont="1" applyFill="1" applyBorder="1" applyAlignment="1">
      <alignment vertical="top" wrapText="1"/>
    </xf>
    <xf numFmtId="0" fontId="3" fillId="18" borderId="23" xfId="0" applyFont="1" applyFill="1" applyBorder="1" applyAlignment="1">
      <alignment vertical="top" wrapText="1"/>
    </xf>
    <xf numFmtId="0" fontId="3" fillId="18" borderId="38" xfId="0" applyFont="1" applyFill="1" applyBorder="1" applyAlignment="1">
      <alignment vertical="top" wrapText="1"/>
    </xf>
    <xf numFmtId="0" fontId="3" fillId="18" borderId="39" xfId="0" applyFont="1" applyFill="1" applyBorder="1" applyAlignment="1">
      <alignment vertical="top" wrapText="1"/>
    </xf>
    <xf numFmtId="0" fontId="3" fillId="19" borderId="40" xfId="0" applyFont="1" applyFill="1" applyBorder="1" applyAlignment="1">
      <alignment vertical="top" wrapText="1"/>
    </xf>
    <xf numFmtId="4" fontId="2" fillId="19" borderId="0" xfId="0" applyNumberFormat="1" applyFont="1" applyFill="1" applyBorder="1" applyAlignment="1">
      <alignment vertical="top"/>
    </xf>
    <xf numFmtId="0" fontId="3" fillId="19" borderId="38" xfId="0" applyFont="1" applyFill="1" applyBorder="1" applyAlignment="1" applyProtection="1">
      <alignment vertical="top" wrapText="1"/>
      <protection locked="0"/>
    </xf>
    <xf numFmtId="4" fontId="2" fillId="19" borderId="0" xfId="0" applyNumberFormat="1" applyFont="1" applyFill="1" applyBorder="1" applyAlignment="1">
      <alignment vertical="top" wrapText="1"/>
    </xf>
    <xf numFmtId="0" fontId="3" fillId="18" borderId="46" xfId="0" applyFont="1" applyFill="1" applyBorder="1" applyAlignment="1">
      <alignment vertical="top" wrapText="1"/>
    </xf>
    <xf numFmtId="0" fontId="2" fillId="18" borderId="0" xfId="0" applyFont="1" applyFill="1" applyBorder="1" applyAlignment="1"/>
    <xf numFmtId="0" fontId="2" fillId="18" borderId="10" xfId="0" applyFont="1" applyFill="1" applyBorder="1" applyAlignment="1">
      <alignment horizontal="center" vertical="center"/>
    </xf>
    <xf numFmtId="0" fontId="2" fillId="18" borderId="0" xfId="0" applyFont="1" applyFill="1" applyAlignment="1">
      <alignment horizontal="center" vertical="center"/>
    </xf>
    <xf numFmtId="0" fontId="0" fillId="18" borderId="0" xfId="0" applyFill="1" applyAlignment="1">
      <alignment horizontal="center" vertical="center"/>
    </xf>
    <xf numFmtId="49" fontId="0" fillId="18" borderId="0" xfId="0" applyNumberFormat="1" applyFill="1" applyAlignment="1">
      <alignment horizontal="center" vertical="center"/>
    </xf>
    <xf numFmtId="49" fontId="2" fillId="18" borderId="0" xfId="0" applyNumberFormat="1" applyFont="1" applyFill="1" applyBorder="1" applyAlignment="1">
      <alignment horizontal="center" vertical="center"/>
    </xf>
    <xf numFmtId="49" fontId="2" fillId="18" borderId="0" xfId="0" applyNumberFormat="1" applyFont="1" applyFill="1" applyAlignment="1">
      <alignment horizontal="center" vertical="center"/>
    </xf>
    <xf numFmtId="0" fontId="0" fillId="18" borderId="11" xfId="0" applyFill="1" applyBorder="1" applyAlignment="1">
      <alignment horizontal="center" vertical="center"/>
    </xf>
    <xf numFmtId="49" fontId="0" fillId="18" borderId="11" xfId="0" applyNumberFormat="1" applyFill="1" applyBorder="1" applyAlignment="1">
      <alignment horizontal="center" vertical="center"/>
    </xf>
    <xf numFmtId="49" fontId="2" fillId="18" borderId="10" xfId="0" applyNumberFormat="1" applyFont="1" applyFill="1" applyBorder="1" applyAlignment="1">
      <alignment horizontal="center" vertical="center"/>
    </xf>
    <xf numFmtId="49" fontId="3" fillId="18" borderId="21" xfId="0" applyNumberFormat="1" applyFont="1" applyFill="1" applyBorder="1" applyAlignment="1">
      <alignment horizontal="center" vertical="center" wrapText="1"/>
    </xf>
    <xf numFmtId="4" fontId="2" fillId="18" borderId="12" xfId="0" applyNumberFormat="1" applyFont="1" applyFill="1" applyBorder="1" applyAlignment="1">
      <alignment horizontal="center" vertical="center"/>
    </xf>
    <xf numFmtId="4" fontId="2" fillId="18" borderId="48" xfId="0" applyNumberFormat="1" applyFont="1" applyFill="1" applyBorder="1" applyAlignment="1">
      <alignment horizontal="center" vertical="center"/>
    </xf>
    <xf numFmtId="49" fontId="3" fillId="18" borderId="15" xfId="0" applyNumberFormat="1" applyFont="1" applyFill="1" applyBorder="1" applyAlignment="1">
      <alignment horizontal="center" vertical="center" wrapText="1"/>
    </xf>
    <xf numFmtId="4" fontId="2" fillId="18" borderId="20" xfId="0" applyNumberFormat="1" applyFont="1" applyFill="1" applyBorder="1" applyAlignment="1">
      <alignment horizontal="center" vertical="center"/>
    </xf>
    <xf numFmtId="4" fontId="2" fillId="18" borderId="32" xfId="0" applyNumberFormat="1" applyFont="1" applyFill="1" applyBorder="1" applyAlignment="1">
      <alignment horizontal="center" vertical="center"/>
    </xf>
    <xf numFmtId="49" fontId="3" fillId="18" borderId="14" xfId="0" applyNumberFormat="1" applyFont="1" applyFill="1" applyBorder="1" applyAlignment="1">
      <alignment horizontal="center" vertical="center" wrapText="1"/>
    </xf>
    <xf numFmtId="49" fontId="3" fillId="18" borderId="47" xfId="0" applyNumberFormat="1" applyFont="1" applyFill="1" applyBorder="1" applyAlignment="1">
      <alignment horizontal="center" vertical="center" wrapText="1"/>
    </xf>
    <xf numFmtId="49" fontId="3" fillId="18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18" borderId="49" xfId="0" applyNumberFormat="1" applyFont="1" applyFill="1" applyBorder="1" applyAlignment="1" applyProtection="1">
      <alignment horizontal="center" vertical="center" wrapText="1"/>
      <protection locked="0"/>
    </xf>
    <xf numFmtId="4" fontId="2" fillId="18" borderId="12" xfId="0" applyNumberFormat="1" applyFont="1" applyFill="1" applyBorder="1" applyAlignment="1" applyProtection="1">
      <alignment horizontal="center" vertical="center" wrapText="1"/>
      <protection locked="0"/>
    </xf>
    <xf numFmtId="4" fontId="2" fillId="18" borderId="20" xfId="0" applyNumberFormat="1" applyFont="1" applyFill="1" applyBorder="1" applyAlignment="1" applyProtection="1">
      <alignment horizontal="center" vertical="center" wrapText="1"/>
      <protection locked="0"/>
    </xf>
    <xf numFmtId="4" fontId="2" fillId="18" borderId="32" xfId="0" applyNumberFormat="1" applyFont="1" applyFill="1" applyBorder="1" applyAlignment="1">
      <alignment horizontal="center" vertical="center" wrapText="1"/>
    </xf>
    <xf numFmtId="49" fontId="3" fillId="18" borderId="17" xfId="0" applyNumberFormat="1" applyFont="1" applyFill="1" applyBorder="1" applyAlignment="1">
      <alignment horizontal="center" vertical="center" wrapText="1"/>
    </xf>
    <xf numFmtId="49" fontId="2" fillId="18" borderId="18" xfId="0" applyNumberFormat="1" applyFont="1" applyFill="1" applyBorder="1" applyAlignment="1">
      <alignment horizontal="center" vertical="center"/>
    </xf>
    <xf numFmtId="4" fontId="2" fillId="18" borderId="18" xfId="0" applyNumberFormat="1" applyFont="1" applyFill="1" applyBorder="1" applyAlignment="1">
      <alignment horizontal="center" vertical="center"/>
    </xf>
    <xf numFmtId="4" fontId="2" fillId="18" borderId="10" xfId="0" applyNumberFormat="1" applyFont="1" applyFill="1" applyBorder="1" applyAlignment="1">
      <alignment horizontal="center" vertical="center"/>
    </xf>
    <xf numFmtId="4" fontId="2" fillId="18" borderId="29" xfId="0" applyNumberFormat="1" applyFont="1" applyFill="1" applyBorder="1" applyAlignment="1">
      <alignment horizontal="center" vertical="center"/>
    </xf>
    <xf numFmtId="49" fontId="2" fillId="18" borderId="0" xfId="0" applyNumberFormat="1" applyFont="1" applyFill="1" applyBorder="1" applyAlignment="1">
      <alignment horizontal="center" vertical="center" wrapText="1"/>
    </xf>
    <xf numFmtId="4" fontId="2" fillId="18" borderId="33" xfId="0" applyNumberFormat="1" applyFont="1" applyFill="1" applyBorder="1" applyAlignment="1">
      <alignment horizontal="center" vertical="center"/>
    </xf>
    <xf numFmtId="4" fontId="2" fillId="18" borderId="34" xfId="0" applyNumberFormat="1" applyFont="1" applyFill="1" applyBorder="1" applyAlignment="1">
      <alignment horizontal="center" vertical="center"/>
    </xf>
    <xf numFmtId="4" fontId="2" fillId="18" borderId="35" xfId="0" applyNumberFormat="1" applyFont="1" applyFill="1" applyBorder="1" applyAlignment="1">
      <alignment horizontal="center" vertical="center"/>
    </xf>
    <xf numFmtId="49" fontId="3" fillId="18" borderId="51" xfId="0" applyNumberFormat="1" applyFont="1" applyFill="1" applyBorder="1" applyAlignment="1">
      <alignment horizontal="center" vertical="center" wrapText="1"/>
    </xf>
    <xf numFmtId="49" fontId="3" fillId="18" borderId="33" xfId="0" applyNumberFormat="1" applyFont="1" applyFill="1" applyBorder="1" applyAlignment="1">
      <alignment horizontal="center" vertical="center" wrapText="1"/>
    </xf>
    <xf numFmtId="49" fontId="2" fillId="18" borderId="51" xfId="0" applyNumberFormat="1" applyFont="1" applyFill="1" applyBorder="1" applyAlignment="1" applyProtection="1">
      <alignment horizontal="center" vertical="center" wrapText="1"/>
      <protection locked="0"/>
    </xf>
    <xf numFmtId="49" fontId="2" fillId="18" borderId="50" xfId="0" applyNumberFormat="1" applyFont="1" applyFill="1" applyBorder="1" applyAlignment="1" applyProtection="1">
      <alignment horizontal="center" vertical="center" wrapText="1"/>
      <protection locked="0"/>
    </xf>
    <xf numFmtId="0" fontId="3" fillId="18" borderId="17" xfId="0" applyFont="1" applyFill="1" applyBorder="1" applyAlignment="1">
      <alignment horizontal="center" vertical="center" wrapText="1"/>
    </xf>
    <xf numFmtId="49" fontId="2" fillId="18" borderId="19" xfId="0" applyNumberFormat="1" applyFont="1" applyFill="1" applyBorder="1" applyAlignment="1">
      <alignment horizontal="center" vertical="center"/>
    </xf>
    <xf numFmtId="4" fontId="2" fillId="18" borderId="19" xfId="0" applyNumberFormat="1" applyFont="1" applyFill="1" applyBorder="1" applyAlignment="1">
      <alignment horizontal="center" vertical="center"/>
    </xf>
    <xf numFmtId="4" fontId="2" fillId="18" borderId="28" xfId="0" applyNumberFormat="1" applyFont="1" applyFill="1" applyBorder="1" applyAlignment="1">
      <alignment horizontal="center" vertical="center"/>
    </xf>
    <xf numFmtId="4" fontId="2" fillId="18" borderId="30" xfId="0" applyNumberFormat="1" applyFont="1" applyFill="1" applyBorder="1" applyAlignment="1">
      <alignment horizontal="center" vertical="center"/>
    </xf>
    <xf numFmtId="0" fontId="3" fillId="18" borderId="0" xfId="0" applyFont="1" applyFill="1" applyBorder="1" applyAlignment="1">
      <alignment horizontal="center" vertical="center" wrapText="1"/>
    </xf>
    <xf numFmtId="4" fontId="2" fillId="18" borderId="0" xfId="0" applyNumberFormat="1" applyFont="1" applyFill="1" applyBorder="1" applyAlignment="1">
      <alignment horizontal="center" vertical="center"/>
    </xf>
    <xf numFmtId="0" fontId="3" fillId="18" borderId="24" xfId="0" applyFont="1" applyFill="1" applyBorder="1" applyAlignment="1">
      <alignment horizontal="center" vertical="center" wrapText="1"/>
    </xf>
    <xf numFmtId="4" fontId="2" fillId="18" borderId="31" xfId="0" applyNumberFormat="1" applyFont="1" applyFill="1" applyBorder="1" applyAlignment="1">
      <alignment horizontal="center" vertical="center"/>
    </xf>
    <xf numFmtId="49" fontId="2" fillId="18" borderId="45" xfId="0" applyNumberFormat="1" applyFont="1" applyFill="1" applyBorder="1" applyAlignment="1">
      <alignment horizontal="center" vertical="center"/>
    </xf>
    <xf numFmtId="49" fontId="3" fillId="18" borderId="0" xfId="0" applyNumberFormat="1" applyFont="1" applyFill="1" applyBorder="1" applyAlignment="1">
      <alignment horizontal="center" vertical="center" wrapText="1"/>
    </xf>
    <xf numFmtId="49" fontId="3" fillId="18" borderId="22" xfId="0" applyNumberFormat="1" applyFont="1" applyFill="1" applyBorder="1" applyAlignment="1">
      <alignment horizontal="center" vertical="center" wrapText="1"/>
    </xf>
    <xf numFmtId="4" fontId="2" fillId="18" borderId="25" xfId="0" applyNumberFormat="1" applyFont="1" applyFill="1" applyBorder="1" applyAlignment="1">
      <alignment horizontal="center" vertical="center"/>
    </xf>
    <xf numFmtId="4" fontId="2" fillId="18" borderId="26" xfId="0" applyNumberFormat="1" applyFont="1" applyFill="1" applyBorder="1" applyAlignment="1">
      <alignment horizontal="center" vertical="center"/>
    </xf>
    <xf numFmtId="4" fontId="2" fillId="18" borderId="27" xfId="0" applyNumberFormat="1" applyFont="1" applyFill="1" applyBorder="1" applyAlignment="1">
      <alignment horizontal="center" vertical="center"/>
    </xf>
    <xf numFmtId="49" fontId="3" fillId="19" borderId="14" xfId="0" applyNumberFormat="1" applyFont="1" applyFill="1" applyBorder="1" applyAlignment="1">
      <alignment horizontal="center" vertical="center" wrapText="1"/>
    </xf>
    <xf numFmtId="49" fontId="2" fillId="19" borderId="47" xfId="0" applyNumberFormat="1" applyFont="1" applyFill="1" applyBorder="1" applyAlignment="1">
      <alignment horizontal="center" vertical="center"/>
    </xf>
    <xf numFmtId="4" fontId="2" fillId="19" borderId="12" xfId="0" applyNumberFormat="1" applyFont="1" applyFill="1" applyBorder="1" applyAlignment="1">
      <alignment horizontal="center" vertical="center"/>
    </xf>
    <xf numFmtId="4" fontId="2" fillId="19" borderId="20" xfId="0" applyNumberFormat="1" applyFont="1" applyFill="1" applyBorder="1" applyAlignment="1">
      <alignment horizontal="center" vertical="center"/>
    </xf>
    <xf numFmtId="4" fontId="2" fillId="19" borderId="32" xfId="0" applyNumberFormat="1" applyFont="1" applyFill="1" applyBorder="1" applyAlignment="1">
      <alignment horizontal="center" vertical="center"/>
    </xf>
    <xf numFmtId="49" fontId="3" fillId="19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19" borderId="49" xfId="0" applyNumberFormat="1" applyFont="1" applyFill="1" applyBorder="1" applyAlignment="1" applyProtection="1">
      <alignment horizontal="center" vertical="center" wrapText="1"/>
      <protection locked="0"/>
    </xf>
    <xf numFmtId="4" fontId="2" fillId="19" borderId="12" xfId="0" applyNumberFormat="1" applyFont="1" applyFill="1" applyBorder="1" applyAlignment="1" applyProtection="1">
      <alignment horizontal="center" vertical="center" wrapText="1"/>
      <protection locked="0"/>
    </xf>
    <xf numFmtId="4" fontId="2" fillId="19" borderId="20" xfId="0" applyNumberFormat="1" applyFont="1" applyFill="1" applyBorder="1" applyAlignment="1" applyProtection="1">
      <alignment horizontal="center" vertical="center" wrapText="1"/>
      <protection locked="0"/>
    </xf>
    <xf numFmtId="4" fontId="2" fillId="19" borderId="32" xfId="0" applyNumberFormat="1" applyFont="1" applyFill="1" applyBorder="1" applyAlignment="1">
      <alignment horizontal="center" vertical="center" wrapText="1"/>
    </xf>
    <xf numFmtId="49" fontId="2" fillId="18" borderId="12" xfId="0" applyNumberFormat="1" applyFont="1" applyFill="1" applyBorder="1" applyAlignment="1">
      <alignment horizontal="center" vertical="center"/>
    </xf>
    <xf numFmtId="4" fontId="2" fillId="18" borderId="35" xfId="0" applyNumberFormat="1" applyFont="1" applyFill="1" applyBorder="1" applyAlignment="1" applyProtection="1">
      <alignment horizontal="center" vertical="center"/>
    </xf>
    <xf numFmtId="49" fontId="2" fillId="18" borderId="47" xfId="0" applyNumberFormat="1" applyFont="1" applyFill="1" applyBorder="1" applyAlignment="1">
      <alignment horizontal="center" vertical="center"/>
    </xf>
    <xf numFmtId="4" fontId="2" fillId="18" borderId="32" xfId="0" applyNumberFormat="1" applyFont="1" applyFill="1" applyBorder="1" applyAlignment="1" applyProtection="1">
      <alignment horizontal="center" vertical="center"/>
    </xf>
    <xf numFmtId="49" fontId="2" fillId="18" borderId="49" xfId="0" applyNumberFormat="1" applyFont="1" applyFill="1" applyBorder="1" applyAlignment="1" applyProtection="1">
      <alignment horizontal="center" vertical="center"/>
      <protection locked="0"/>
    </xf>
    <xf numFmtId="4" fontId="2" fillId="18" borderId="12" xfId="0" applyNumberFormat="1" applyFont="1" applyFill="1" applyBorder="1" applyAlignment="1" applyProtection="1">
      <alignment horizontal="center" vertical="center"/>
      <protection locked="0"/>
    </xf>
    <xf numFmtId="0" fontId="2" fillId="18" borderId="32" xfId="0" applyNumberFormat="1" applyFont="1" applyFill="1" applyBorder="1" applyAlignment="1">
      <alignment horizontal="center" vertical="center"/>
    </xf>
    <xf numFmtId="4" fontId="2" fillId="18" borderId="33" xfId="0" applyNumberFormat="1" applyFont="1" applyFill="1" applyBorder="1" applyAlignment="1" applyProtection="1">
      <alignment horizontal="center" vertical="center"/>
      <protection locked="0"/>
    </xf>
    <xf numFmtId="49" fontId="2" fillId="18" borderId="35" xfId="0" applyNumberFormat="1" applyFont="1" applyFill="1" applyBorder="1" applyAlignment="1">
      <alignment horizontal="center" vertical="center"/>
    </xf>
    <xf numFmtId="49" fontId="2" fillId="18" borderId="11" xfId="0" applyNumberFormat="1" applyFont="1" applyFill="1" applyBorder="1" applyAlignment="1">
      <alignment horizontal="center" vertical="center"/>
    </xf>
    <xf numFmtId="0" fontId="2" fillId="18" borderId="0" xfId="0" applyFont="1" applyFill="1" applyAlignment="1">
      <alignment horizontal="right" vertical="top"/>
    </xf>
    <xf numFmtId="0" fontId="2" fillId="18" borderId="34" xfId="0" applyFont="1" applyFill="1" applyBorder="1" applyAlignment="1">
      <alignment horizontal="center" vertical="center"/>
    </xf>
    <xf numFmtId="49" fontId="2" fillId="18" borderId="41" xfId="0" applyNumberFormat="1" applyFont="1" applyFill="1" applyBorder="1" applyAlignment="1">
      <alignment horizontal="center"/>
    </xf>
    <xf numFmtId="14" fontId="2" fillId="18" borderId="43" xfId="0" applyNumberFormat="1" applyFont="1" applyFill="1" applyBorder="1" applyAlignment="1">
      <alignment horizontal="center"/>
    </xf>
    <xf numFmtId="49" fontId="2" fillId="18" borderId="42" xfId="0" applyNumberFormat="1" applyFont="1" applyFill="1" applyBorder="1" applyAlignment="1">
      <alignment horizontal="center"/>
    </xf>
    <xf numFmtId="49" fontId="2" fillId="18" borderId="43" xfId="0" applyNumberFormat="1" applyFont="1" applyFill="1" applyBorder="1" applyAlignment="1">
      <alignment horizontal="center"/>
    </xf>
    <xf numFmtId="49" fontId="2" fillId="18" borderId="44" xfId="0" applyNumberFormat="1" applyFont="1" applyFill="1" applyBorder="1" applyAlignment="1">
      <alignment horizontal="center"/>
    </xf>
    <xf numFmtId="49" fontId="22" fillId="18" borderId="11" xfId="0" applyNumberFormat="1" applyFont="1" applyFill="1" applyBorder="1" applyAlignment="1">
      <alignment horizontal="center"/>
    </xf>
    <xf numFmtId="49" fontId="2" fillId="18" borderId="53" xfId="0" applyNumberFormat="1" applyFont="1" applyFill="1" applyBorder="1" applyAlignment="1">
      <alignment horizontal="center" vertical="center"/>
    </xf>
    <xf numFmtId="49" fontId="2" fillId="18" borderId="52" xfId="0" applyNumberFormat="1" applyFont="1" applyFill="1" applyBorder="1" applyAlignment="1">
      <alignment horizontal="center" vertical="center"/>
    </xf>
    <xf numFmtId="49" fontId="2" fillId="18" borderId="33" xfId="0" applyNumberFormat="1" applyFont="1" applyFill="1" applyBorder="1" applyAlignment="1">
      <alignment horizontal="center" vertical="center"/>
    </xf>
    <xf numFmtId="49" fontId="2" fillId="18" borderId="52" xfId="0" applyNumberFormat="1" applyFont="1" applyFill="1" applyBorder="1" applyAlignment="1" applyProtection="1">
      <alignment horizontal="center" vertical="center"/>
      <protection locked="0"/>
    </xf>
    <xf numFmtId="49" fontId="2" fillId="18" borderId="33" xfId="0" applyNumberFormat="1" applyFont="1" applyFill="1" applyBorder="1" applyAlignment="1" applyProtection="1">
      <alignment horizontal="center" vertical="center"/>
      <protection locked="0"/>
    </xf>
    <xf numFmtId="49" fontId="2" fillId="18" borderId="54" xfId="0" applyNumberFormat="1" applyFont="1" applyFill="1" applyBorder="1" applyAlignment="1">
      <alignment horizontal="center" vertical="center" wrapText="1"/>
    </xf>
    <xf numFmtId="49" fontId="2" fillId="18" borderId="26" xfId="0" applyNumberFormat="1" applyFont="1" applyFill="1" applyBorder="1" applyAlignment="1">
      <alignment horizontal="center" vertical="center" wrapText="1"/>
    </xf>
    <xf numFmtId="49" fontId="2" fillId="18" borderId="20" xfId="0" applyNumberFormat="1" applyFont="1" applyFill="1" applyBorder="1" applyAlignment="1">
      <alignment horizontal="center" vertical="center" wrapText="1"/>
    </xf>
    <xf numFmtId="49" fontId="3" fillId="18" borderId="57" xfId="0" applyNumberFormat="1" applyFont="1" applyFill="1" applyBorder="1" applyAlignment="1">
      <alignment horizontal="center" vertical="center" wrapText="1"/>
    </xf>
    <xf numFmtId="49" fontId="3" fillId="18" borderId="58" xfId="0" applyNumberFormat="1" applyFont="1" applyFill="1" applyBorder="1" applyAlignment="1">
      <alignment horizontal="center" vertical="center" wrapText="1"/>
    </xf>
    <xf numFmtId="49" fontId="3" fillId="18" borderId="59" xfId="0" applyNumberFormat="1" applyFont="1" applyFill="1" applyBorder="1" applyAlignment="1">
      <alignment horizontal="center" vertical="center" wrapText="1"/>
    </xf>
    <xf numFmtId="49" fontId="2" fillId="18" borderId="62" xfId="0" applyNumberFormat="1" applyFont="1" applyFill="1" applyBorder="1" applyAlignment="1">
      <alignment horizontal="center" vertical="center" wrapText="1"/>
    </xf>
    <xf numFmtId="49" fontId="2" fillId="18" borderId="63" xfId="0" applyNumberFormat="1" applyFont="1" applyFill="1" applyBorder="1" applyAlignment="1">
      <alignment horizontal="center" vertical="center" wrapText="1"/>
    </xf>
    <xf numFmtId="49" fontId="2" fillId="18" borderId="64" xfId="0" applyNumberFormat="1" applyFont="1" applyFill="1" applyBorder="1" applyAlignment="1">
      <alignment horizontal="center" vertical="center" wrapText="1"/>
    </xf>
    <xf numFmtId="49" fontId="2" fillId="18" borderId="39" xfId="0" applyNumberFormat="1" applyFont="1" applyFill="1" applyBorder="1" applyAlignment="1">
      <alignment horizontal="center" vertical="center" wrapText="1"/>
    </xf>
    <xf numFmtId="49" fontId="2" fillId="18" borderId="0" xfId="0" applyNumberFormat="1" applyFont="1" applyFill="1" applyBorder="1" applyAlignment="1">
      <alignment horizontal="center" vertical="center" wrapText="1"/>
    </xf>
    <xf numFmtId="49" fontId="2" fillId="18" borderId="25" xfId="0" applyNumberFormat="1" applyFont="1" applyFill="1" applyBorder="1" applyAlignment="1">
      <alignment horizontal="center" vertical="center" wrapText="1"/>
    </xf>
    <xf numFmtId="49" fontId="2" fillId="18" borderId="65" xfId="0" applyNumberFormat="1" applyFont="1" applyFill="1" applyBorder="1" applyAlignment="1">
      <alignment horizontal="center" vertical="center" wrapText="1"/>
    </xf>
    <xf numFmtId="49" fontId="2" fillId="18" borderId="11" xfId="0" applyNumberFormat="1" applyFont="1" applyFill="1" applyBorder="1" applyAlignment="1">
      <alignment horizontal="center" vertical="center" wrapText="1"/>
    </xf>
    <xf numFmtId="49" fontId="2" fillId="18" borderId="12" xfId="0" applyNumberFormat="1" applyFont="1" applyFill="1" applyBorder="1" applyAlignment="1">
      <alignment horizontal="center" vertical="center" wrapText="1"/>
    </xf>
    <xf numFmtId="49" fontId="2" fillId="18" borderId="53" xfId="0" applyNumberFormat="1" applyFont="1" applyFill="1" applyBorder="1" applyAlignment="1" applyProtection="1">
      <alignment horizontal="center" vertical="center" wrapText="1"/>
      <protection locked="0"/>
    </xf>
    <xf numFmtId="49" fontId="2" fillId="18" borderId="66" xfId="0" applyNumberFormat="1" applyFont="1" applyFill="1" applyBorder="1" applyAlignment="1" applyProtection="1">
      <alignment horizontal="center" vertical="center" wrapText="1"/>
      <protection locked="0"/>
    </xf>
    <xf numFmtId="49" fontId="2" fillId="18" borderId="55" xfId="0" applyNumberFormat="1" applyFont="1" applyFill="1" applyBorder="1" applyAlignment="1">
      <alignment horizontal="center" vertical="center"/>
    </xf>
    <xf numFmtId="49" fontId="2" fillId="18" borderId="56" xfId="0" applyNumberFormat="1" applyFont="1" applyFill="1" applyBorder="1" applyAlignment="1">
      <alignment horizontal="center" vertical="center"/>
    </xf>
    <xf numFmtId="49" fontId="2" fillId="18" borderId="31" xfId="0" applyNumberFormat="1" applyFont="1" applyFill="1" applyBorder="1" applyAlignment="1">
      <alignment horizontal="center" vertical="center"/>
    </xf>
    <xf numFmtId="49" fontId="2" fillId="18" borderId="54" xfId="0" applyNumberFormat="1" applyFont="1" applyFill="1" applyBorder="1" applyAlignment="1">
      <alignment vertical="top" wrapText="1"/>
    </xf>
    <xf numFmtId="49" fontId="2" fillId="18" borderId="26" xfId="0" applyNumberFormat="1" applyFont="1" applyFill="1" applyBorder="1" applyAlignment="1">
      <alignment vertical="top" wrapText="1"/>
    </xf>
    <xf numFmtId="49" fontId="2" fillId="18" borderId="20" xfId="0" applyNumberFormat="1" applyFont="1" applyFill="1" applyBorder="1" applyAlignment="1">
      <alignment vertical="top" wrapText="1"/>
    </xf>
    <xf numFmtId="49" fontId="2" fillId="19" borderId="53" xfId="0" applyNumberFormat="1" applyFont="1" applyFill="1" applyBorder="1" applyAlignment="1">
      <alignment horizontal="center" vertical="center"/>
    </xf>
    <xf numFmtId="49" fontId="2" fillId="19" borderId="52" xfId="0" applyNumberFormat="1" applyFont="1" applyFill="1" applyBorder="1" applyAlignment="1">
      <alignment horizontal="center" vertical="center"/>
    </xf>
    <xf numFmtId="49" fontId="2" fillId="19" borderId="33" xfId="0" applyNumberFormat="1" applyFont="1" applyFill="1" applyBorder="1" applyAlignment="1">
      <alignment horizontal="center" vertical="center"/>
    </xf>
    <xf numFmtId="49" fontId="2" fillId="19" borderId="52" xfId="0" applyNumberFormat="1" applyFont="1" applyFill="1" applyBorder="1" applyAlignment="1" applyProtection="1">
      <alignment horizontal="center" vertical="center" wrapText="1"/>
      <protection locked="0"/>
    </xf>
    <xf numFmtId="49" fontId="2" fillId="19" borderId="33" xfId="0" applyNumberFormat="1" applyFont="1" applyFill="1" applyBorder="1" applyAlignment="1" applyProtection="1">
      <alignment horizontal="center" vertical="center" wrapText="1"/>
      <protection locked="0"/>
    </xf>
    <xf numFmtId="49" fontId="3" fillId="18" borderId="53" xfId="0" applyNumberFormat="1" applyFont="1" applyFill="1" applyBorder="1" applyAlignment="1">
      <alignment horizontal="center" vertical="center" wrapText="1"/>
    </xf>
    <xf numFmtId="49" fontId="3" fillId="18" borderId="66" xfId="0" applyNumberFormat="1" applyFont="1" applyFill="1" applyBorder="1" applyAlignment="1">
      <alignment horizontal="center" vertical="center" wrapText="1"/>
    </xf>
    <xf numFmtId="49" fontId="3" fillId="18" borderId="0" xfId="0" applyNumberFormat="1" applyFont="1" applyFill="1" applyBorder="1" applyAlignment="1">
      <alignment horizontal="center" vertical="center" wrapText="1"/>
    </xf>
    <xf numFmtId="49" fontId="2" fillId="18" borderId="47" xfId="0" applyNumberFormat="1" applyFont="1" applyFill="1" applyBorder="1" applyAlignment="1">
      <alignment horizontal="center" vertical="center"/>
    </xf>
    <xf numFmtId="49" fontId="0" fillId="18" borderId="11" xfId="0" applyNumberFormat="1" applyFont="1" applyFill="1" applyBorder="1" applyAlignment="1">
      <alignment horizontal="center" wrapText="1"/>
    </xf>
    <xf numFmtId="0" fontId="2" fillId="18" borderId="60" xfId="0" applyFont="1" applyFill="1" applyBorder="1" applyAlignment="1">
      <alignment horizontal="center" vertical="center"/>
    </xf>
    <xf numFmtId="0" fontId="2" fillId="18" borderId="61" xfId="0" applyFont="1" applyFill="1" applyBorder="1" applyAlignment="1">
      <alignment horizontal="center" vertical="center"/>
    </xf>
    <xf numFmtId="0" fontId="2" fillId="18" borderId="18" xfId="0" applyFont="1" applyFill="1" applyBorder="1" applyAlignment="1">
      <alignment horizontal="center" vertical="center"/>
    </xf>
    <xf numFmtId="49" fontId="3" fillId="18" borderId="62" xfId="0" applyNumberFormat="1" applyFont="1" applyFill="1" applyBorder="1" applyAlignment="1">
      <alignment horizontal="center" vertical="center" wrapText="1"/>
    </xf>
    <xf numFmtId="49" fontId="3" fillId="18" borderId="63" xfId="0" applyNumberFormat="1" applyFont="1" applyFill="1" applyBorder="1" applyAlignment="1">
      <alignment horizontal="center" vertical="center" wrapText="1"/>
    </xf>
    <xf numFmtId="49" fontId="3" fillId="18" borderId="64" xfId="0" applyNumberFormat="1" applyFont="1" applyFill="1" applyBorder="1" applyAlignment="1">
      <alignment horizontal="center" vertical="center" wrapText="1"/>
    </xf>
    <xf numFmtId="49" fontId="2" fillId="18" borderId="65" xfId="0" applyNumberFormat="1" applyFont="1" applyFill="1" applyBorder="1" applyAlignment="1">
      <alignment horizontal="center" vertical="center"/>
    </xf>
    <xf numFmtId="49" fontId="2" fillId="18" borderId="11" xfId="0" applyNumberFormat="1" applyFont="1" applyFill="1" applyBorder="1" applyAlignment="1">
      <alignment horizontal="center" vertical="center"/>
    </xf>
    <xf numFmtId="49" fontId="2" fillId="18" borderId="12" xfId="0" applyNumberFormat="1" applyFont="1" applyFill="1" applyBorder="1" applyAlignment="1">
      <alignment horizontal="center" vertical="center"/>
    </xf>
    <xf numFmtId="0" fontId="1" fillId="18" borderId="0" xfId="0" applyFont="1" applyFill="1" applyAlignment="1">
      <alignment horizontal="center" vertical="center"/>
    </xf>
    <xf numFmtId="0" fontId="1" fillId="18" borderId="25" xfId="0" applyFont="1" applyFill="1" applyBorder="1" applyAlignment="1">
      <alignment horizontal="center" vertical="center"/>
    </xf>
    <xf numFmtId="49" fontId="2" fillId="18" borderId="11" xfId="0" applyNumberFormat="1" applyFont="1" applyFill="1" applyBorder="1" applyAlignment="1">
      <alignment horizontal="left" vertical="center" wrapText="1"/>
    </xf>
    <xf numFmtId="0" fontId="2" fillId="18" borderId="0" xfId="0" applyFont="1" applyFill="1" applyAlignment="1">
      <alignment horizontal="center" vertical="center"/>
    </xf>
    <xf numFmtId="0" fontId="1" fillId="18" borderId="0" xfId="0" applyFont="1" applyFill="1" applyBorder="1" applyAlignment="1">
      <alignment horizontal="center" vertical="top"/>
    </xf>
    <xf numFmtId="49" fontId="3" fillId="18" borderId="47" xfId="0" applyNumberFormat="1" applyFont="1" applyFill="1" applyBorder="1" applyAlignment="1">
      <alignment horizontal="center" vertical="center" wrapText="1"/>
    </xf>
    <xf numFmtId="49" fontId="3" fillId="18" borderId="52" xfId="0" applyNumberFormat="1" applyFont="1" applyFill="1" applyBorder="1" applyAlignment="1">
      <alignment horizontal="center" vertical="center" wrapText="1"/>
    </xf>
    <xf numFmtId="49" fontId="3" fillId="18" borderId="33" xfId="0" applyNumberFormat="1" applyFont="1" applyFill="1" applyBorder="1" applyAlignment="1">
      <alignment horizontal="center" vertical="center" wrapText="1"/>
    </xf>
    <xf numFmtId="0" fontId="1" fillId="18" borderId="0" xfId="0" applyFont="1" applyFill="1" applyBorder="1" applyAlignment="1">
      <alignment horizontal="center" vertical="center"/>
    </xf>
    <xf numFmtId="49" fontId="2" fillId="18" borderId="52" xfId="0" applyNumberFormat="1" applyFont="1" applyFill="1" applyBorder="1" applyAlignment="1" applyProtection="1">
      <alignment horizontal="center" vertical="center" wrapText="1"/>
      <protection locked="0"/>
    </xf>
    <xf numFmtId="49" fontId="2" fillId="18" borderId="33" xfId="0" applyNumberFormat="1" applyFont="1" applyFill="1" applyBorder="1" applyAlignment="1" applyProtection="1">
      <alignment horizontal="center" vertical="center" wrapText="1"/>
      <protection locked="0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431"/>
  <sheetViews>
    <sheetView tabSelected="1" topLeftCell="A408" zoomScaleNormal="100" workbookViewId="0">
      <selection activeCell="A431" sqref="A431:XFD433"/>
    </sheetView>
  </sheetViews>
  <sheetFormatPr defaultRowHeight="12.75"/>
  <cols>
    <col min="1" max="1" width="45.7109375" style="2" customWidth="1"/>
    <col min="2" max="3" width="5.7109375" style="37" customWidth="1"/>
    <col min="4" max="4" width="7.7109375" style="37" customWidth="1"/>
    <col min="5" max="5" width="10.7109375" style="37" customWidth="1"/>
    <col min="6" max="7" width="5.7109375" style="37" customWidth="1"/>
    <col min="8" max="10" width="19.7109375" style="37" customWidth="1"/>
    <col min="11" max="11" width="24.28515625" style="2" hidden="1" customWidth="1"/>
    <col min="12" max="12" width="34.7109375" style="2" hidden="1" customWidth="1"/>
    <col min="13" max="16384" width="9.140625" style="2"/>
  </cols>
  <sheetData>
    <row r="1" spans="1:12" ht="15.75" thickBot="1">
      <c r="A1" s="160" t="s">
        <v>35</v>
      </c>
      <c r="B1" s="160"/>
      <c r="C1" s="160"/>
      <c r="D1" s="160"/>
      <c r="E1" s="160"/>
      <c r="F1" s="160"/>
      <c r="G1" s="160"/>
      <c r="H1" s="160"/>
      <c r="I1" s="161"/>
      <c r="J1" s="35" t="s">
        <v>3</v>
      </c>
      <c r="K1" s="11" t="s">
        <v>63</v>
      </c>
      <c r="L1" s="1"/>
    </row>
    <row r="2" spans="1:12">
      <c r="A2" s="4"/>
      <c r="B2" s="36"/>
      <c r="H2" s="38"/>
      <c r="I2" s="38"/>
      <c r="J2" s="107" t="s">
        <v>19</v>
      </c>
      <c r="K2" s="11" t="s">
        <v>2</v>
      </c>
      <c r="L2" s="1"/>
    </row>
    <row r="3" spans="1:12">
      <c r="A3" s="105" t="s">
        <v>50</v>
      </c>
      <c r="B3" s="158" t="s">
        <v>60</v>
      </c>
      <c r="C3" s="158"/>
      <c r="D3" s="158"/>
      <c r="E3" s="39"/>
      <c r="F3" s="39"/>
      <c r="G3" s="163"/>
      <c r="H3" s="163"/>
      <c r="I3" s="36" t="s">
        <v>22</v>
      </c>
      <c r="J3" s="108">
        <v>43647</v>
      </c>
      <c r="K3" s="11" t="s">
        <v>8</v>
      </c>
      <c r="L3" s="1"/>
    </row>
    <row r="4" spans="1:12">
      <c r="A4" s="4"/>
      <c r="B4" s="36"/>
      <c r="C4" s="36"/>
      <c r="D4" s="36"/>
      <c r="E4" s="36"/>
      <c r="F4" s="36"/>
      <c r="G4" s="36"/>
      <c r="H4" s="40"/>
      <c r="I4" s="40" t="s">
        <v>21</v>
      </c>
      <c r="J4" s="109" t="s">
        <v>61</v>
      </c>
      <c r="K4" s="11" t="s">
        <v>66</v>
      </c>
      <c r="L4" s="1"/>
    </row>
    <row r="5" spans="1:12" ht="21.75" customHeight="1">
      <c r="A5" s="4" t="s">
        <v>36</v>
      </c>
      <c r="B5" s="162" t="s">
        <v>62</v>
      </c>
      <c r="C5" s="162"/>
      <c r="D5" s="162"/>
      <c r="E5" s="162"/>
      <c r="F5" s="162"/>
      <c r="G5" s="162"/>
      <c r="H5" s="162"/>
      <c r="I5" s="40" t="s">
        <v>30</v>
      </c>
      <c r="J5" s="110" t="s">
        <v>63</v>
      </c>
      <c r="K5" s="11"/>
      <c r="L5" s="1"/>
    </row>
    <row r="6" spans="1:12">
      <c r="A6" s="4" t="s">
        <v>37</v>
      </c>
      <c r="B6" s="114" t="s">
        <v>59</v>
      </c>
      <c r="C6" s="114"/>
      <c r="D6" s="114"/>
      <c r="E6" s="114"/>
      <c r="F6" s="114"/>
      <c r="G6" s="114"/>
      <c r="H6" s="114"/>
      <c r="I6" s="40" t="s">
        <v>57</v>
      </c>
      <c r="J6" s="110" t="s">
        <v>68</v>
      </c>
      <c r="K6" s="11" t="s">
        <v>67</v>
      </c>
      <c r="L6" s="1"/>
    </row>
    <row r="7" spans="1:12">
      <c r="A7" s="4" t="s">
        <v>58</v>
      </c>
      <c r="B7" s="36"/>
      <c r="C7" s="36"/>
      <c r="D7" s="36"/>
      <c r="E7" s="36"/>
      <c r="F7" s="36"/>
      <c r="G7" s="36"/>
      <c r="H7" s="40"/>
      <c r="I7" s="40"/>
      <c r="J7" s="110"/>
      <c r="K7" s="11"/>
    </row>
    <row r="8" spans="1:12" ht="13.5" thickBot="1">
      <c r="A8" s="4" t="s">
        <v>1</v>
      </c>
      <c r="B8" s="36"/>
      <c r="C8" s="36"/>
      <c r="D8" s="36"/>
      <c r="E8" s="36"/>
      <c r="F8" s="36"/>
      <c r="G8" s="36"/>
      <c r="H8" s="40"/>
      <c r="I8" s="40"/>
      <c r="J8" s="111" t="s">
        <v>0</v>
      </c>
      <c r="K8" s="11" t="s">
        <v>64</v>
      </c>
    </row>
    <row r="9" spans="1:12" ht="15">
      <c r="A9" s="164" t="s">
        <v>29</v>
      </c>
      <c r="B9" s="164"/>
      <c r="C9" s="164"/>
      <c r="D9" s="164"/>
      <c r="E9" s="164"/>
      <c r="F9" s="164"/>
      <c r="G9" s="164"/>
      <c r="H9" s="164"/>
      <c r="I9" s="164"/>
      <c r="J9" s="164"/>
      <c r="K9" s="14" t="s">
        <v>65</v>
      </c>
    </row>
    <row r="10" spans="1:12">
      <c r="A10" s="5"/>
      <c r="B10" s="41"/>
      <c r="C10" s="41"/>
      <c r="D10" s="41"/>
      <c r="E10" s="41"/>
      <c r="F10" s="41"/>
      <c r="G10" s="41"/>
      <c r="H10" s="42"/>
      <c r="I10" s="42"/>
      <c r="J10" s="41"/>
      <c r="K10" s="6"/>
    </row>
    <row r="11" spans="1:12" ht="12.75" customHeight="1">
      <c r="A11" s="118" t="s">
        <v>38</v>
      </c>
      <c r="B11" s="118" t="s">
        <v>39</v>
      </c>
      <c r="C11" s="124" t="s">
        <v>40</v>
      </c>
      <c r="D11" s="125"/>
      <c r="E11" s="125"/>
      <c r="F11" s="125"/>
      <c r="G11" s="126"/>
      <c r="H11" s="118" t="s">
        <v>41</v>
      </c>
      <c r="I11" s="118" t="s">
        <v>23</v>
      </c>
      <c r="J11" s="118" t="s">
        <v>42</v>
      </c>
      <c r="K11" s="10"/>
    </row>
    <row r="12" spans="1:12">
      <c r="A12" s="119"/>
      <c r="B12" s="119"/>
      <c r="C12" s="127"/>
      <c r="D12" s="128"/>
      <c r="E12" s="128"/>
      <c r="F12" s="128"/>
      <c r="G12" s="129"/>
      <c r="H12" s="119"/>
      <c r="I12" s="119"/>
      <c r="J12" s="119"/>
      <c r="K12" s="10"/>
    </row>
    <row r="13" spans="1:12">
      <c r="A13" s="120"/>
      <c r="B13" s="120"/>
      <c r="C13" s="130"/>
      <c r="D13" s="131"/>
      <c r="E13" s="131"/>
      <c r="F13" s="131"/>
      <c r="G13" s="132"/>
      <c r="H13" s="120"/>
      <c r="I13" s="120"/>
      <c r="J13" s="120"/>
      <c r="K13" s="10"/>
    </row>
    <row r="14" spans="1:12" ht="13.5" thickBot="1">
      <c r="A14" s="106">
        <v>1</v>
      </c>
      <c r="B14" s="35">
        <v>2</v>
      </c>
      <c r="C14" s="151">
        <v>3</v>
      </c>
      <c r="D14" s="152"/>
      <c r="E14" s="152"/>
      <c r="F14" s="152"/>
      <c r="G14" s="153"/>
      <c r="H14" s="43" t="s">
        <v>2</v>
      </c>
      <c r="I14" s="43" t="s">
        <v>25</v>
      </c>
      <c r="J14" s="43" t="s">
        <v>26</v>
      </c>
      <c r="K14" s="11"/>
    </row>
    <row r="15" spans="1:12">
      <c r="A15" s="16" t="s">
        <v>28</v>
      </c>
      <c r="B15" s="44" t="s">
        <v>6</v>
      </c>
      <c r="C15" s="121" t="s">
        <v>17</v>
      </c>
      <c r="D15" s="122"/>
      <c r="E15" s="122"/>
      <c r="F15" s="122"/>
      <c r="G15" s="123"/>
      <c r="H15" s="45">
        <v>91487786.799999997</v>
      </c>
      <c r="I15" s="45">
        <v>30766063.539999999</v>
      </c>
      <c r="J15" s="46">
        <v>61241698.43</v>
      </c>
    </row>
    <row r="16" spans="1:12">
      <c r="A16" s="17" t="s">
        <v>4</v>
      </c>
      <c r="B16" s="47"/>
      <c r="C16" s="165"/>
      <c r="D16" s="166"/>
      <c r="E16" s="166"/>
      <c r="F16" s="166"/>
      <c r="G16" s="167"/>
      <c r="H16" s="45"/>
      <c r="I16" s="48"/>
      <c r="J16" s="49"/>
    </row>
    <row r="17" spans="1:12">
      <c r="A17" s="18" t="s">
        <v>559</v>
      </c>
      <c r="B17" s="50" t="s">
        <v>6</v>
      </c>
      <c r="C17" s="51" t="s">
        <v>70</v>
      </c>
      <c r="D17" s="146" t="s">
        <v>560</v>
      </c>
      <c r="E17" s="166"/>
      <c r="F17" s="166"/>
      <c r="G17" s="167"/>
      <c r="H17" s="45">
        <v>54299400</v>
      </c>
      <c r="I17" s="48">
        <v>22412185.399999999</v>
      </c>
      <c r="J17" s="49">
        <v>32192689.77</v>
      </c>
      <c r="K17" s="11" t="str">
        <f t="shared" ref="K17:K48" si="0">C17 &amp; D17 &amp; G17</f>
        <v>00010000000000000000</v>
      </c>
      <c r="L17" s="1" t="s">
        <v>501</v>
      </c>
    </row>
    <row r="18" spans="1:12">
      <c r="A18" s="18" t="s">
        <v>561</v>
      </c>
      <c r="B18" s="50" t="s">
        <v>6</v>
      </c>
      <c r="C18" s="51" t="s">
        <v>70</v>
      </c>
      <c r="D18" s="146" t="s">
        <v>562</v>
      </c>
      <c r="E18" s="166"/>
      <c r="F18" s="166"/>
      <c r="G18" s="167"/>
      <c r="H18" s="45">
        <v>25030000</v>
      </c>
      <c r="I18" s="48">
        <v>10877145.810000001</v>
      </c>
      <c r="J18" s="49">
        <v>14147130.390000001</v>
      </c>
      <c r="K18" s="11" t="str">
        <f t="shared" si="0"/>
        <v>00010100000000000000</v>
      </c>
      <c r="L18" s="1" t="s">
        <v>563</v>
      </c>
    </row>
    <row r="19" spans="1:12">
      <c r="A19" s="18" t="s">
        <v>564</v>
      </c>
      <c r="B19" s="50" t="s">
        <v>6</v>
      </c>
      <c r="C19" s="51" t="s">
        <v>70</v>
      </c>
      <c r="D19" s="146" t="s">
        <v>565</v>
      </c>
      <c r="E19" s="166"/>
      <c r="F19" s="166"/>
      <c r="G19" s="167"/>
      <c r="H19" s="45">
        <v>25030000</v>
      </c>
      <c r="I19" s="48">
        <v>10877145.810000001</v>
      </c>
      <c r="J19" s="49">
        <v>14147130.390000001</v>
      </c>
      <c r="K19" s="11" t="str">
        <f t="shared" si="0"/>
        <v>00010102000010000110</v>
      </c>
      <c r="L19" s="1" t="s">
        <v>566</v>
      </c>
    </row>
    <row r="20" spans="1:12" s="8" customFormat="1" ht="56.25">
      <c r="A20" s="19" t="s">
        <v>567</v>
      </c>
      <c r="B20" s="52" t="s">
        <v>6</v>
      </c>
      <c r="C20" s="53" t="s">
        <v>70</v>
      </c>
      <c r="D20" s="133" t="s">
        <v>568</v>
      </c>
      <c r="E20" s="169"/>
      <c r="F20" s="169"/>
      <c r="G20" s="170"/>
      <c r="H20" s="54">
        <v>24830000</v>
      </c>
      <c r="I20" s="55">
        <v>10768239.880000001</v>
      </c>
      <c r="J20" s="56">
        <f>IF(IF(H20="",0,H20)=0,0,(IF(H20&gt;0,IF(I20&gt;H20,0,H20-I20),IF(I20&gt;H20,H20-I20,0))))</f>
        <v>14061760.119999999</v>
      </c>
      <c r="K20" s="10" t="str">
        <f t="shared" si="0"/>
        <v>00010102010010000110</v>
      </c>
      <c r="L20" s="7" t="str">
        <f>C20 &amp; D20 &amp; G20</f>
        <v>00010102010010000110</v>
      </c>
    </row>
    <row r="21" spans="1:12" s="8" customFormat="1" ht="90">
      <c r="A21" s="19" t="s">
        <v>569</v>
      </c>
      <c r="B21" s="52" t="s">
        <v>6</v>
      </c>
      <c r="C21" s="53" t="s">
        <v>70</v>
      </c>
      <c r="D21" s="133" t="s">
        <v>570</v>
      </c>
      <c r="E21" s="169"/>
      <c r="F21" s="169"/>
      <c r="G21" s="170"/>
      <c r="H21" s="54">
        <v>100000</v>
      </c>
      <c r="I21" s="55">
        <v>63261.72</v>
      </c>
      <c r="J21" s="56">
        <f>IF(IF(H21="",0,H21)=0,0,(IF(H21&gt;0,IF(I21&gt;H21,0,H21-I21),IF(I21&gt;H21,H21-I21,0))))</f>
        <v>36738.28</v>
      </c>
      <c r="K21" s="10" t="str">
        <f t="shared" si="0"/>
        <v>00010102020010000110</v>
      </c>
      <c r="L21" s="7" t="str">
        <f>C21 &amp; D21 &amp; G21</f>
        <v>00010102020010000110</v>
      </c>
    </row>
    <row r="22" spans="1:12" s="8" customFormat="1" ht="33.75">
      <c r="A22" s="19" t="s">
        <v>571</v>
      </c>
      <c r="B22" s="52" t="s">
        <v>6</v>
      </c>
      <c r="C22" s="53" t="s">
        <v>70</v>
      </c>
      <c r="D22" s="133" t="s">
        <v>572</v>
      </c>
      <c r="E22" s="169"/>
      <c r="F22" s="169"/>
      <c r="G22" s="170"/>
      <c r="H22" s="54">
        <v>100000</v>
      </c>
      <c r="I22" s="55">
        <v>51368.01</v>
      </c>
      <c r="J22" s="56">
        <f>IF(IF(H22="",0,H22)=0,0,(IF(H22&gt;0,IF(I22&gt;H22,0,H22-I22),IF(I22&gt;H22,H22-I22,0))))</f>
        <v>48631.99</v>
      </c>
      <c r="K22" s="10" t="str">
        <f t="shared" si="0"/>
        <v>00010102030010000110</v>
      </c>
      <c r="L22" s="7" t="str">
        <f>C22 &amp; D22 &amp; G22</f>
        <v>00010102030010000110</v>
      </c>
    </row>
    <row r="23" spans="1:12" s="8" customFormat="1" ht="45">
      <c r="A23" s="19" t="s">
        <v>573</v>
      </c>
      <c r="B23" s="52" t="s">
        <v>6</v>
      </c>
      <c r="C23" s="53" t="s">
        <v>70</v>
      </c>
      <c r="D23" s="133" t="s">
        <v>574</v>
      </c>
      <c r="E23" s="169"/>
      <c r="F23" s="169"/>
      <c r="G23" s="170"/>
      <c r="H23" s="54">
        <v>0</v>
      </c>
      <c r="I23" s="55">
        <v>-5723.8</v>
      </c>
      <c r="J23" s="56">
        <f>IF(IF(H23="",0,H23)=0,0,(IF(H23&gt;0,IF(I23&gt;H23,0,H23-I23),IF(I23&gt;H23,H23-I23,0))))</f>
        <v>0</v>
      </c>
      <c r="K23" s="10" t="str">
        <f t="shared" si="0"/>
        <v>00010102050010000110</v>
      </c>
      <c r="L23" s="7" t="str">
        <f>C23 &amp; D23 &amp; G23</f>
        <v>00010102050010000110</v>
      </c>
    </row>
    <row r="24" spans="1:12" ht="22.5">
      <c r="A24" s="18" t="s">
        <v>575</v>
      </c>
      <c r="B24" s="50" t="s">
        <v>6</v>
      </c>
      <c r="C24" s="51" t="s">
        <v>70</v>
      </c>
      <c r="D24" s="146" t="s">
        <v>576</v>
      </c>
      <c r="E24" s="166"/>
      <c r="F24" s="166"/>
      <c r="G24" s="167"/>
      <c r="H24" s="45">
        <v>2676400</v>
      </c>
      <c r="I24" s="48">
        <v>1412579.07</v>
      </c>
      <c r="J24" s="49">
        <v>1263820.93</v>
      </c>
      <c r="K24" s="11" t="str">
        <f t="shared" si="0"/>
        <v>00010300000000000000</v>
      </c>
      <c r="L24" s="1" t="s">
        <v>577</v>
      </c>
    </row>
    <row r="25" spans="1:12" ht="22.5">
      <c r="A25" s="18" t="s">
        <v>578</v>
      </c>
      <c r="B25" s="50" t="s">
        <v>6</v>
      </c>
      <c r="C25" s="51" t="s">
        <v>70</v>
      </c>
      <c r="D25" s="146" t="s">
        <v>579</v>
      </c>
      <c r="E25" s="166"/>
      <c r="F25" s="166"/>
      <c r="G25" s="167"/>
      <c r="H25" s="45">
        <v>2676400</v>
      </c>
      <c r="I25" s="48">
        <v>1412579.07</v>
      </c>
      <c r="J25" s="49">
        <v>1263820.93</v>
      </c>
      <c r="K25" s="11" t="str">
        <f t="shared" si="0"/>
        <v>00010302000010000110</v>
      </c>
      <c r="L25" s="1" t="s">
        <v>580</v>
      </c>
    </row>
    <row r="26" spans="1:12" ht="56.25">
      <c r="A26" s="18" t="s">
        <v>581</v>
      </c>
      <c r="B26" s="50" t="s">
        <v>6</v>
      </c>
      <c r="C26" s="51" t="s">
        <v>70</v>
      </c>
      <c r="D26" s="146" t="s">
        <v>582</v>
      </c>
      <c r="E26" s="166"/>
      <c r="F26" s="166"/>
      <c r="G26" s="167"/>
      <c r="H26" s="45">
        <v>1046000</v>
      </c>
      <c r="I26" s="48">
        <v>641251.52</v>
      </c>
      <c r="J26" s="49">
        <v>404748.48</v>
      </c>
      <c r="K26" s="11" t="str">
        <f t="shared" si="0"/>
        <v>00010302230010000110</v>
      </c>
      <c r="L26" s="1" t="s">
        <v>583</v>
      </c>
    </row>
    <row r="27" spans="1:12" s="8" customFormat="1" ht="90">
      <c r="A27" s="19" t="s">
        <v>584</v>
      </c>
      <c r="B27" s="52" t="s">
        <v>6</v>
      </c>
      <c r="C27" s="53" t="s">
        <v>70</v>
      </c>
      <c r="D27" s="133" t="s">
        <v>585</v>
      </c>
      <c r="E27" s="169"/>
      <c r="F27" s="169"/>
      <c r="G27" s="170"/>
      <c r="H27" s="54">
        <v>1046000</v>
      </c>
      <c r="I27" s="55">
        <v>641251.52</v>
      </c>
      <c r="J27" s="56">
        <f>IF(IF(H27="",0,H27)=0,0,(IF(H27&gt;0,IF(I27&gt;H27,0,H27-I27),IF(I27&gt;H27,H27-I27,0))))</f>
        <v>404748.48</v>
      </c>
      <c r="K27" s="10" t="str">
        <f t="shared" si="0"/>
        <v>00010302231010000110</v>
      </c>
      <c r="L27" s="7" t="str">
        <f>C27 &amp; D27 &amp; G27</f>
        <v>00010302231010000110</v>
      </c>
    </row>
    <row r="28" spans="1:12" ht="78.75">
      <c r="A28" s="18" t="s">
        <v>586</v>
      </c>
      <c r="B28" s="50" t="s">
        <v>6</v>
      </c>
      <c r="C28" s="51" t="s">
        <v>70</v>
      </c>
      <c r="D28" s="146" t="s">
        <v>587</v>
      </c>
      <c r="E28" s="166"/>
      <c r="F28" s="166"/>
      <c r="G28" s="167"/>
      <c r="H28" s="45">
        <v>11000</v>
      </c>
      <c r="I28" s="48">
        <v>4865.24</v>
      </c>
      <c r="J28" s="49">
        <v>6134.76</v>
      </c>
      <c r="K28" s="11" t="str">
        <f t="shared" si="0"/>
        <v>00010302240010000110</v>
      </c>
      <c r="L28" s="1" t="s">
        <v>588</v>
      </c>
    </row>
    <row r="29" spans="1:12" s="8" customFormat="1" ht="101.25">
      <c r="A29" s="19" t="s">
        <v>589</v>
      </c>
      <c r="B29" s="52" t="s">
        <v>6</v>
      </c>
      <c r="C29" s="53" t="s">
        <v>70</v>
      </c>
      <c r="D29" s="133" t="s">
        <v>590</v>
      </c>
      <c r="E29" s="169"/>
      <c r="F29" s="169"/>
      <c r="G29" s="170"/>
      <c r="H29" s="54">
        <v>11000</v>
      </c>
      <c r="I29" s="55">
        <v>4865.24</v>
      </c>
      <c r="J29" s="56">
        <f>IF(IF(H29="",0,H29)=0,0,(IF(H29&gt;0,IF(I29&gt;H29,0,H29-I29),IF(I29&gt;H29,H29-I29,0))))</f>
        <v>6134.76</v>
      </c>
      <c r="K29" s="10" t="str">
        <f t="shared" si="0"/>
        <v>00010302241010000110</v>
      </c>
      <c r="L29" s="7" t="str">
        <f>C29 &amp; D29 &amp; G29</f>
        <v>00010302241010000110</v>
      </c>
    </row>
    <row r="30" spans="1:12" ht="56.25">
      <c r="A30" s="18" t="s">
        <v>591</v>
      </c>
      <c r="B30" s="50" t="s">
        <v>6</v>
      </c>
      <c r="C30" s="51" t="s">
        <v>70</v>
      </c>
      <c r="D30" s="146" t="s">
        <v>592</v>
      </c>
      <c r="E30" s="166"/>
      <c r="F30" s="166"/>
      <c r="G30" s="167"/>
      <c r="H30" s="45">
        <v>1615000</v>
      </c>
      <c r="I30" s="48">
        <v>888606.3</v>
      </c>
      <c r="J30" s="49">
        <v>726393.7</v>
      </c>
      <c r="K30" s="11" t="str">
        <f t="shared" si="0"/>
        <v>00010302250010000110</v>
      </c>
      <c r="L30" s="1" t="s">
        <v>593</v>
      </c>
    </row>
    <row r="31" spans="1:12" s="8" customFormat="1" ht="90">
      <c r="A31" s="19" t="s">
        <v>594</v>
      </c>
      <c r="B31" s="52" t="s">
        <v>6</v>
      </c>
      <c r="C31" s="53" t="s">
        <v>70</v>
      </c>
      <c r="D31" s="133" t="s">
        <v>595</v>
      </c>
      <c r="E31" s="169"/>
      <c r="F31" s="169"/>
      <c r="G31" s="170"/>
      <c r="H31" s="54">
        <v>1615000</v>
      </c>
      <c r="I31" s="55">
        <v>888606.3</v>
      </c>
      <c r="J31" s="56">
        <f>IF(IF(H31="",0,H31)=0,0,(IF(H31&gt;0,IF(I31&gt;H31,0,H31-I31),IF(I31&gt;H31,H31-I31,0))))</f>
        <v>726393.7</v>
      </c>
      <c r="K31" s="10" t="str">
        <f t="shared" si="0"/>
        <v>00010302251010000110</v>
      </c>
      <c r="L31" s="7" t="str">
        <f>C31 &amp; D31 &amp; G31</f>
        <v>00010302251010000110</v>
      </c>
    </row>
    <row r="32" spans="1:12" ht="56.25">
      <c r="A32" s="18" t="s">
        <v>596</v>
      </c>
      <c r="B32" s="50" t="s">
        <v>6</v>
      </c>
      <c r="C32" s="51" t="s">
        <v>70</v>
      </c>
      <c r="D32" s="146" t="s">
        <v>597</v>
      </c>
      <c r="E32" s="166"/>
      <c r="F32" s="166"/>
      <c r="G32" s="167"/>
      <c r="H32" s="45">
        <v>4400</v>
      </c>
      <c r="I32" s="48">
        <v>-122143.99</v>
      </c>
      <c r="J32" s="49">
        <v>126543.99</v>
      </c>
      <c r="K32" s="11" t="str">
        <f t="shared" si="0"/>
        <v>00010302260010000110</v>
      </c>
      <c r="L32" s="1" t="s">
        <v>598</v>
      </c>
    </row>
    <row r="33" spans="1:12" s="8" customFormat="1" ht="90">
      <c r="A33" s="19" t="s">
        <v>599</v>
      </c>
      <c r="B33" s="52" t="s">
        <v>6</v>
      </c>
      <c r="C33" s="53" t="s">
        <v>70</v>
      </c>
      <c r="D33" s="133" t="s">
        <v>600</v>
      </c>
      <c r="E33" s="169"/>
      <c r="F33" s="169"/>
      <c r="G33" s="170"/>
      <c r="H33" s="54">
        <v>4400</v>
      </c>
      <c r="I33" s="55">
        <v>-122143.99</v>
      </c>
      <c r="J33" s="56">
        <f>IF(IF(H33="",0,H33)=0,0,(IF(H33&gt;0,IF(I33&gt;H33,0,H33-I33),IF(I33&gt;H33,H33-I33,0))))</f>
        <v>126543.99</v>
      </c>
      <c r="K33" s="10" t="str">
        <f t="shared" si="0"/>
        <v>00010302261010000110</v>
      </c>
      <c r="L33" s="7" t="str">
        <f>C33 &amp; D33 &amp; G33</f>
        <v>00010302261010000110</v>
      </c>
    </row>
    <row r="34" spans="1:12">
      <c r="A34" s="18" t="s">
        <v>601</v>
      </c>
      <c r="B34" s="50" t="s">
        <v>6</v>
      </c>
      <c r="C34" s="51" t="s">
        <v>70</v>
      </c>
      <c r="D34" s="146" t="s">
        <v>602</v>
      </c>
      <c r="E34" s="166"/>
      <c r="F34" s="166"/>
      <c r="G34" s="167"/>
      <c r="H34" s="45">
        <v>11000</v>
      </c>
      <c r="I34" s="48">
        <v>6877.04</v>
      </c>
      <c r="J34" s="49">
        <v>4122.96</v>
      </c>
      <c r="K34" s="11" t="str">
        <f t="shared" si="0"/>
        <v>00010500000000000000</v>
      </c>
      <c r="L34" s="1" t="s">
        <v>603</v>
      </c>
    </row>
    <row r="35" spans="1:12">
      <c r="A35" s="18" t="s">
        <v>604</v>
      </c>
      <c r="B35" s="50" t="s">
        <v>6</v>
      </c>
      <c r="C35" s="51" t="s">
        <v>70</v>
      </c>
      <c r="D35" s="146" t="s">
        <v>605</v>
      </c>
      <c r="E35" s="166"/>
      <c r="F35" s="166"/>
      <c r="G35" s="167"/>
      <c r="H35" s="45">
        <v>11000</v>
      </c>
      <c r="I35" s="48">
        <v>6877.04</v>
      </c>
      <c r="J35" s="49">
        <v>4122.96</v>
      </c>
      <c r="K35" s="11" t="str">
        <f t="shared" si="0"/>
        <v>00010503000010000110</v>
      </c>
      <c r="L35" s="1" t="s">
        <v>606</v>
      </c>
    </row>
    <row r="36" spans="1:12" s="8" customFormat="1">
      <c r="A36" s="19" t="s">
        <v>604</v>
      </c>
      <c r="B36" s="52" t="s">
        <v>6</v>
      </c>
      <c r="C36" s="53" t="s">
        <v>70</v>
      </c>
      <c r="D36" s="133" t="s">
        <v>607</v>
      </c>
      <c r="E36" s="169"/>
      <c r="F36" s="169"/>
      <c r="G36" s="170"/>
      <c r="H36" s="54">
        <v>11000</v>
      </c>
      <c r="I36" s="55">
        <v>6877.04</v>
      </c>
      <c r="J36" s="56">
        <f>IF(IF(H36="",0,H36)=0,0,(IF(H36&gt;0,IF(I36&gt;H36,0,H36-I36),IF(I36&gt;H36,H36-I36,0))))</f>
        <v>4122.96</v>
      </c>
      <c r="K36" s="10" t="str">
        <f t="shared" si="0"/>
        <v>00010503010010000110</v>
      </c>
      <c r="L36" s="7" t="str">
        <f>C36 &amp; D36 &amp; G36</f>
        <v>00010503010010000110</v>
      </c>
    </row>
    <row r="37" spans="1:12">
      <c r="A37" s="18" t="s">
        <v>608</v>
      </c>
      <c r="B37" s="50" t="s">
        <v>6</v>
      </c>
      <c r="C37" s="51" t="s">
        <v>70</v>
      </c>
      <c r="D37" s="146" t="s">
        <v>609</v>
      </c>
      <c r="E37" s="166"/>
      <c r="F37" s="166"/>
      <c r="G37" s="167"/>
      <c r="H37" s="45">
        <v>21027000</v>
      </c>
      <c r="I37" s="48">
        <v>7220221.0999999996</v>
      </c>
      <c r="J37" s="49">
        <v>13806778.9</v>
      </c>
      <c r="K37" s="11" t="str">
        <f t="shared" si="0"/>
        <v>00010600000000000000</v>
      </c>
      <c r="L37" s="1" t="s">
        <v>610</v>
      </c>
    </row>
    <row r="38" spans="1:12">
      <c r="A38" s="18" t="s">
        <v>611</v>
      </c>
      <c r="B38" s="50" t="s">
        <v>6</v>
      </c>
      <c r="C38" s="51" t="s">
        <v>70</v>
      </c>
      <c r="D38" s="146" t="s">
        <v>612</v>
      </c>
      <c r="E38" s="166"/>
      <c r="F38" s="166"/>
      <c r="G38" s="167"/>
      <c r="H38" s="45">
        <v>3527000</v>
      </c>
      <c r="I38" s="48">
        <v>318162.24</v>
      </c>
      <c r="J38" s="49">
        <v>3208837.76</v>
      </c>
      <c r="K38" s="11" t="str">
        <f t="shared" si="0"/>
        <v>00010601000000000110</v>
      </c>
      <c r="L38" s="1" t="s">
        <v>613</v>
      </c>
    </row>
    <row r="39" spans="1:12" s="8" customFormat="1" ht="33.75">
      <c r="A39" s="19" t="s">
        <v>614</v>
      </c>
      <c r="B39" s="52" t="s">
        <v>6</v>
      </c>
      <c r="C39" s="53" t="s">
        <v>70</v>
      </c>
      <c r="D39" s="133" t="s">
        <v>615</v>
      </c>
      <c r="E39" s="169"/>
      <c r="F39" s="169"/>
      <c r="G39" s="170"/>
      <c r="H39" s="54">
        <v>3527000</v>
      </c>
      <c r="I39" s="55">
        <v>318162.24</v>
      </c>
      <c r="J39" s="56">
        <f>IF(IF(H39="",0,H39)=0,0,(IF(H39&gt;0,IF(I39&gt;H39,0,H39-I39),IF(I39&gt;H39,H39-I39,0))))</f>
        <v>3208837.76</v>
      </c>
      <c r="K39" s="10" t="str">
        <f t="shared" si="0"/>
        <v>00010601030130000110</v>
      </c>
      <c r="L39" s="7" t="str">
        <f>C39 &amp; D39 &amp; G39</f>
        <v>00010601030130000110</v>
      </c>
    </row>
    <row r="40" spans="1:12">
      <c r="A40" s="18" t="s">
        <v>616</v>
      </c>
      <c r="B40" s="50" t="s">
        <v>6</v>
      </c>
      <c r="C40" s="51" t="s">
        <v>70</v>
      </c>
      <c r="D40" s="146" t="s">
        <v>617</v>
      </c>
      <c r="E40" s="166"/>
      <c r="F40" s="166"/>
      <c r="G40" s="167"/>
      <c r="H40" s="45">
        <v>17500000</v>
      </c>
      <c r="I40" s="48">
        <v>6902058.8600000003</v>
      </c>
      <c r="J40" s="49">
        <v>10597941.140000001</v>
      </c>
      <c r="K40" s="11" t="str">
        <f t="shared" si="0"/>
        <v>00010606000000000110</v>
      </c>
      <c r="L40" s="1" t="s">
        <v>618</v>
      </c>
    </row>
    <row r="41" spans="1:12">
      <c r="A41" s="18" t="s">
        <v>619</v>
      </c>
      <c r="B41" s="50" t="s">
        <v>6</v>
      </c>
      <c r="C41" s="51" t="s">
        <v>70</v>
      </c>
      <c r="D41" s="146" t="s">
        <v>620</v>
      </c>
      <c r="E41" s="166"/>
      <c r="F41" s="166"/>
      <c r="G41" s="167"/>
      <c r="H41" s="45">
        <v>12000000</v>
      </c>
      <c r="I41" s="48">
        <v>5779368.7699999996</v>
      </c>
      <c r="J41" s="49">
        <v>6220631.2300000004</v>
      </c>
      <c r="K41" s="11" t="str">
        <f t="shared" si="0"/>
        <v>00010606030000000110</v>
      </c>
      <c r="L41" s="1" t="s">
        <v>621</v>
      </c>
    </row>
    <row r="42" spans="1:12" s="8" customFormat="1" ht="33.75">
      <c r="A42" s="19" t="s">
        <v>622</v>
      </c>
      <c r="B42" s="52" t="s">
        <v>6</v>
      </c>
      <c r="C42" s="53" t="s">
        <v>70</v>
      </c>
      <c r="D42" s="133" t="s">
        <v>623</v>
      </c>
      <c r="E42" s="169"/>
      <c r="F42" s="169"/>
      <c r="G42" s="170"/>
      <c r="H42" s="54">
        <v>12000000</v>
      </c>
      <c r="I42" s="55">
        <v>5779368.7699999996</v>
      </c>
      <c r="J42" s="56">
        <f>IF(IF(H42="",0,H42)=0,0,(IF(H42&gt;0,IF(I42&gt;H42,0,H42-I42),IF(I42&gt;H42,H42-I42,0))))</f>
        <v>6220631.2300000004</v>
      </c>
      <c r="K42" s="10" t="str">
        <f t="shared" si="0"/>
        <v>00010606033130000110</v>
      </c>
      <c r="L42" s="7" t="str">
        <f>C42 &amp; D42 &amp; G42</f>
        <v>00010606033130000110</v>
      </c>
    </row>
    <row r="43" spans="1:12">
      <c r="A43" s="18" t="s">
        <v>624</v>
      </c>
      <c r="B43" s="50" t="s">
        <v>6</v>
      </c>
      <c r="C43" s="51" t="s">
        <v>70</v>
      </c>
      <c r="D43" s="146" t="s">
        <v>625</v>
      </c>
      <c r="E43" s="166"/>
      <c r="F43" s="166"/>
      <c r="G43" s="167"/>
      <c r="H43" s="45">
        <v>5500000</v>
      </c>
      <c r="I43" s="48">
        <v>1122690.0900000001</v>
      </c>
      <c r="J43" s="49">
        <v>4377309.91</v>
      </c>
      <c r="K43" s="11" t="str">
        <f t="shared" si="0"/>
        <v>00010606040000000110</v>
      </c>
      <c r="L43" s="1" t="s">
        <v>626</v>
      </c>
    </row>
    <row r="44" spans="1:12" s="8" customFormat="1" ht="33.75">
      <c r="A44" s="19" t="s">
        <v>627</v>
      </c>
      <c r="B44" s="52" t="s">
        <v>6</v>
      </c>
      <c r="C44" s="53" t="s">
        <v>70</v>
      </c>
      <c r="D44" s="133" t="s">
        <v>628</v>
      </c>
      <c r="E44" s="169"/>
      <c r="F44" s="169"/>
      <c r="G44" s="170"/>
      <c r="H44" s="54">
        <v>5500000</v>
      </c>
      <c r="I44" s="55">
        <v>1122690.0900000001</v>
      </c>
      <c r="J44" s="56">
        <f>IF(IF(H44="",0,H44)=0,0,(IF(H44&gt;0,IF(I44&gt;H44,0,H44-I44),IF(I44&gt;H44,H44-I44,0))))</f>
        <v>4377309.91</v>
      </c>
      <c r="K44" s="10" t="str">
        <f t="shared" si="0"/>
        <v>00010606043130000110</v>
      </c>
      <c r="L44" s="7" t="str">
        <f>C44 &amp; D44 &amp; G44</f>
        <v>00010606043130000110</v>
      </c>
    </row>
    <row r="45" spans="1:12" ht="33.75">
      <c r="A45" s="18" t="s">
        <v>629</v>
      </c>
      <c r="B45" s="50" t="s">
        <v>6</v>
      </c>
      <c r="C45" s="51" t="s">
        <v>70</v>
      </c>
      <c r="D45" s="146" t="s">
        <v>630</v>
      </c>
      <c r="E45" s="166"/>
      <c r="F45" s="166"/>
      <c r="G45" s="167"/>
      <c r="H45" s="45">
        <v>3755000</v>
      </c>
      <c r="I45" s="48">
        <v>2328690.96</v>
      </c>
      <c r="J45" s="49">
        <v>1567947.02</v>
      </c>
      <c r="K45" s="11" t="str">
        <f t="shared" si="0"/>
        <v>00011100000000000000</v>
      </c>
      <c r="L45" s="1" t="s">
        <v>631</v>
      </c>
    </row>
    <row r="46" spans="1:12" ht="56.25">
      <c r="A46" s="18" t="s">
        <v>632</v>
      </c>
      <c r="B46" s="50" t="s">
        <v>6</v>
      </c>
      <c r="C46" s="51" t="s">
        <v>70</v>
      </c>
      <c r="D46" s="146" t="s">
        <v>633</v>
      </c>
      <c r="E46" s="166"/>
      <c r="F46" s="166"/>
      <c r="G46" s="167"/>
      <c r="H46" s="45">
        <v>5000</v>
      </c>
      <c r="I46" s="48">
        <v>146637.98000000001</v>
      </c>
      <c r="J46" s="49">
        <v>0</v>
      </c>
      <c r="K46" s="11" t="str">
        <f t="shared" si="0"/>
        <v>00011101000000000120</v>
      </c>
      <c r="L46" s="1" t="s">
        <v>634</v>
      </c>
    </row>
    <row r="47" spans="1:12" s="8" customFormat="1" ht="45">
      <c r="A47" s="19" t="s">
        <v>635</v>
      </c>
      <c r="B47" s="52" t="s">
        <v>6</v>
      </c>
      <c r="C47" s="53" t="s">
        <v>70</v>
      </c>
      <c r="D47" s="133" t="s">
        <v>636</v>
      </c>
      <c r="E47" s="169"/>
      <c r="F47" s="169"/>
      <c r="G47" s="170"/>
      <c r="H47" s="54">
        <v>5000</v>
      </c>
      <c r="I47" s="55">
        <v>146637.98000000001</v>
      </c>
      <c r="J47" s="56">
        <f>IF(IF(H47="",0,H47)=0,0,(IF(H47&gt;0,IF(I47&gt;H47,0,H47-I47),IF(I47&gt;H47,H47-I47,0))))</f>
        <v>0</v>
      </c>
      <c r="K47" s="10" t="str">
        <f t="shared" si="0"/>
        <v>00011101050130000120</v>
      </c>
      <c r="L47" s="7" t="str">
        <f>C47 &amp; D47 &amp; G47</f>
        <v>00011101050130000120</v>
      </c>
    </row>
    <row r="48" spans="1:12" ht="67.5">
      <c r="A48" s="18" t="s">
        <v>637</v>
      </c>
      <c r="B48" s="50" t="s">
        <v>6</v>
      </c>
      <c r="C48" s="51" t="s">
        <v>70</v>
      </c>
      <c r="D48" s="146" t="s">
        <v>638</v>
      </c>
      <c r="E48" s="166"/>
      <c r="F48" s="166"/>
      <c r="G48" s="167"/>
      <c r="H48" s="45">
        <v>2800000</v>
      </c>
      <c r="I48" s="48">
        <v>1502126.33</v>
      </c>
      <c r="J48" s="49">
        <v>1297873.67</v>
      </c>
      <c r="K48" s="11" t="str">
        <f t="shared" si="0"/>
        <v>00011105000000000120</v>
      </c>
      <c r="L48" s="1" t="s">
        <v>639</v>
      </c>
    </row>
    <row r="49" spans="1:12" ht="56.25">
      <c r="A49" s="18" t="s">
        <v>640</v>
      </c>
      <c r="B49" s="50" t="s">
        <v>6</v>
      </c>
      <c r="C49" s="51" t="s">
        <v>70</v>
      </c>
      <c r="D49" s="146" t="s">
        <v>641</v>
      </c>
      <c r="E49" s="166"/>
      <c r="F49" s="166"/>
      <c r="G49" s="167"/>
      <c r="H49" s="45">
        <v>2800000</v>
      </c>
      <c r="I49" s="48">
        <v>1502126.33</v>
      </c>
      <c r="J49" s="49">
        <v>1297873.67</v>
      </c>
      <c r="K49" s="11" t="str">
        <f t="shared" ref="K49:K77" si="1">C49 &amp; D49 &amp; G49</f>
        <v>00011105010000000120</v>
      </c>
      <c r="L49" s="1" t="s">
        <v>642</v>
      </c>
    </row>
    <row r="50" spans="1:12" s="8" customFormat="1" ht="67.5">
      <c r="A50" s="19" t="s">
        <v>643</v>
      </c>
      <c r="B50" s="52" t="s">
        <v>6</v>
      </c>
      <c r="C50" s="53" t="s">
        <v>70</v>
      </c>
      <c r="D50" s="133" t="s">
        <v>644</v>
      </c>
      <c r="E50" s="169"/>
      <c r="F50" s="169"/>
      <c r="G50" s="170"/>
      <c r="H50" s="54">
        <v>2800000</v>
      </c>
      <c r="I50" s="55">
        <v>1502126.33</v>
      </c>
      <c r="J50" s="56">
        <f>IF(IF(H50="",0,H50)=0,0,(IF(H50&gt;0,IF(I50&gt;H50,0,H50-I50),IF(I50&gt;H50,H50-I50,0))))</f>
        <v>1297873.67</v>
      </c>
      <c r="K50" s="10" t="str">
        <f t="shared" si="1"/>
        <v>00011105013130000120</v>
      </c>
      <c r="L50" s="7" t="str">
        <f>C50 &amp; D50 &amp; G50</f>
        <v>00011105013130000120</v>
      </c>
    </row>
    <row r="51" spans="1:12" ht="67.5">
      <c r="A51" s="18" t="s">
        <v>645</v>
      </c>
      <c r="B51" s="50" t="s">
        <v>6</v>
      </c>
      <c r="C51" s="51" t="s">
        <v>70</v>
      </c>
      <c r="D51" s="146" t="s">
        <v>646</v>
      </c>
      <c r="E51" s="166"/>
      <c r="F51" s="166"/>
      <c r="G51" s="167"/>
      <c r="H51" s="45">
        <v>950000</v>
      </c>
      <c r="I51" s="48">
        <v>679926.65</v>
      </c>
      <c r="J51" s="49">
        <v>270073.34999999998</v>
      </c>
      <c r="K51" s="11" t="str">
        <f t="shared" si="1"/>
        <v>00011109000000000120</v>
      </c>
      <c r="L51" s="1" t="s">
        <v>647</v>
      </c>
    </row>
    <row r="52" spans="1:12" ht="67.5">
      <c r="A52" s="18" t="s">
        <v>648</v>
      </c>
      <c r="B52" s="50" t="s">
        <v>6</v>
      </c>
      <c r="C52" s="51" t="s">
        <v>70</v>
      </c>
      <c r="D52" s="146" t="s">
        <v>649</v>
      </c>
      <c r="E52" s="166"/>
      <c r="F52" s="166"/>
      <c r="G52" s="167"/>
      <c r="H52" s="45">
        <v>950000</v>
      </c>
      <c r="I52" s="48">
        <v>679926.65</v>
      </c>
      <c r="J52" s="49">
        <v>270073.34999999998</v>
      </c>
      <c r="K52" s="11" t="str">
        <f t="shared" si="1"/>
        <v>00011109040000000120</v>
      </c>
      <c r="L52" s="1" t="s">
        <v>650</v>
      </c>
    </row>
    <row r="53" spans="1:12" s="8" customFormat="1" ht="67.5">
      <c r="A53" s="19" t="s">
        <v>651</v>
      </c>
      <c r="B53" s="52" t="s">
        <v>6</v>
      </c>
      <c r="C53" s="53" t="s">
        <v>70</v>
      </c>
      <c r="D53" s="133" t="s">
        <v>652</v>
      </c>
      <c r="E53" s="169"/>
      <c r="F53" s="169"/>
      <c r="G53" s="170"/>
      <c r="H53" s="54">
        <v>950000</v>
      </c>
      <c r="I53" s="55">
        <v>679926.65</v>
      </c>
      <c r="J53" s="56">
        <f>IF(IF(H53="",0,H53)=0,0,(IF(H53&gt;0,IF(I53&gt;H53,0,H53-I53),IF(I53&gt;H53,H53-I53,0))))</f>
        <v>270073.34999999998</v>
      </c>
      <c r="K53" s="10" t="str">
        <f t="shared" si="1"/>
        <v>00011109045130000120</v>
      </c>
      <c r="L53" s="7" t="str">
        <f>C53 &amp; D53 &amp; G53</f>
        <v>00011109045130000120</v>
      </c>
    </row>
    <row r="54" spans="1:12" ht="22.5">
      <c r="A54" s="18" t="s">
        <v>653</v>
      </c>
      <c r="B54" s="50" t="s">
        <v>6</v>
      </c>
      <c r="C54" s="51" t="s">
        <v>70</v>
      </c>
      <c r="D54" s="146" t="s">
        <v>654</v>
      </c>
      <c r="E54" s="166"/>
      <c r="F54" s="166"/>
      <c r="G54" s="167"/>
      <c r="H54" s="45">
        <v>1800000</v>
      </c>
      <c r="I54" s="48">
        <v>397110.43</v>
      </c>
      <c r="J54" s="49">
        <v>1402889.57</v>
      </c>
      <c r="K54" s="11" t="str">
        <f t="shared" si="1"/>
        <v>00011400000000000000</v>
      </c>
      <c r="L54" s="1" t="s">
        <v>655</v>
      </c>
    </row>
    <row r="55" spans="1:12" ht="22.5">
      <c r="A55" s="18" t="s">
        <v>656</v>
      </c>
      <c r="B55" s="50" t="s">
        <v>6</v>
      </c>
      <c r="C55" s="51" t="s">
        <v>70</v>
      </c>
      <c r="D55" s="146" t="s">
        <v>657</v>
      </c>
      <c r="E55" s="166"/>
      <c r="F55" s="166"/>
      <c r="G55" s="167"/>
      <c r="H55" s="45">
        <v>1800000</v>
      </c>
      <c r="I55" s="48">
        <v>397110.43</v>
      </c>
      <c r="J55" s="49">
        <v>1402889.57</v>
      </c>
      <c r="K55" s="11" t="str">
        <f t="shared" si="1"/>
        <v>00011406000000000430</v>
      </c>
      <c r="L55" s="1" t="s">
        <v>658</v>
      </c>
    </row>
    <row r="56" spans="1:12" ht="33.75">
      <c r="A56" s="18" t="s">
        <v>659</v>
      </c>
      <c r="B56" s="50" t="s">
        <v>6</v>
      </c>
      <c r="C56" s="51" t="s">
        <v>70</v>
      </c>
      <c r="D56" s="146" t="s">
        <v>660</v>
      </c>
      <c r="E56" s="166"/>
      <c r="F56" s="166"/>
      <c r="G56" s="167"/>
      <c r="H56" s="45">
        <v>1800000</v>
      </c>
      <c r="I56" s="48">
        <v>397110.43</v>
      </c>
      <c r="J56" s="49">
        <v>1402889.57</v>
      </c>
      <c r="K56" s="11" t="str">
        <f t="shared" si="1"/>
        <v>00011406010000000430</v>
      </c>
      <c r="L56" s="1" t="s">
        <v>661</v>
      </c>
    </row>
    <row r="57" spans="1:12" s="8" customFormat="1" ht="45">
      <c r="A57" s="19" t="s">
        <v>662</v>
      </c>
      <c r="B57" s="52" t="s">
        <v>6</v>
      </c>
      <c r="C57" s="53" t="s">
        <v>70</v>
      </c>
      <c r="D57" s="133" t="s">
        <v>663</v>
      </c>
      <c r="E57" s="169"/>
      <c r="F57" s="169"/>
      <c r="G57" s="170"/>
      <c r="H57" s="54">
        <v>1800000</v>
      </c>
      <c r="I57" s="55">
        <v>397110.43</v>
      </c>
      <c r="J57" s="56">
        <f>IF(IF(H57="",0,H57)=0,0,(IF(H57&gt;0,IF(I57&gt;H57,0,H57-I57),IF(I57&gt;H57,H57-I57,0))))</f>
        <v>1402889.57</v>
      </c>
      <c r="K57" s="10" t="str">
        <f t="shared" si="1"/>
        <v>00011406013130000430</v>
      </c>
      <c r="L57" s="7" t="str">
        <f>C57 &amp; D57 &amp; G57</f>
        <v>00011406013130000430</v>
      </c>
    </row>
    <row r="58" spans="1:12">
      <c r="A58" s="18" t="s">
        <v>664</v>
      </c>
      <c r="B58" s="50" t="s">
        <v>6</v>
      </c>
      <c r="C58" s="51" t="s">
        <v>70</v>
      </c>
      <c r="D58" s="146" t="s">
        <v>665</v>
      </c>
      <c r="E58" s="166"/>
      <c r="F58" s="166"/>
      <c r="G58" s="167"/>
      <c r="H58" s="45">
        <v>0</v>
      </c>
      <c r="I58" s="48">
        <v>21573.17</v>
      </c>
      <c r="J58" s="49">
        <v>0</v>
      </c>
      <c r="K58" s="11" t="str">
        <f t="shared" si="1"/>
        <v>00011600000000000000</v>
      </c>
      <c r="L58" s="1" t="s">
        <v>666</v>
      </c>
    </row>
    <row r="59" spans="1:12" ht="45">
      <c r="A59" s="18" t="s">
        <v>667</v>
      </c>
      <c r="B59" s="50" t="s">
        <v>6</v>
      </c>
      <c r="C59" s="51" t="s">
        <v>70</v>
      </c>
      <c r="D59" s="146" t="s">
        <v>668</v>
      </c>
      <c r="E59" s="166"/>
      <c r="F59" s="166"/>
      <c r="G59" s="167"/>
      <c r="H59" s="45">
        <v>0</v>
      </c>
      <c r="I59" s="48">
        <v>21573.17</v>
      </c>
      <c r="J59" s="49">
        <v>0</v>
      </c>
      <c r="K59" s="11" t="str">
        <f t="shared" si="1"/>
        <v>00011633000000000140</v>
      </c>
      <c r="L59" s="1" t="s">
        <v>669</v>
      </c>
    </row>
    <row r="60" spans="1:12" s="8" customFormat="1" ht="56.25">
      <c r="A60" s="19" t="s">
        <v>670</v>
      </c>
      <c r="B60" s="52" t="s">
        <v>6</v>
      </c>
      <c r="C60" s="53" t="s">
        <v>70</v>
      </c>
      <c r="D60" s="133" t="s">
        <v>671</v>
      </c>
      <c r="E60" s="169"/>
      <c r="F60" s="169"/>
      <c r="G60" s="170"/>
      <c r="H60" s="54">
        <v>0</v>
      </c>
      <c r="I60" s="55">
        <v>21573.17</v>
      </c>
      <c r="J60" s="56">
        <f>IF(IF(H60="",0,H60)=0,0,(IF(H60&gt;0,IF(I60&gt;H60,0,H60-I60),IF(I60&gt;H60,H60-I60,0))))</f>
        <v>0</v>
      </c>
      <c r="K60" s="10" t="str">
        <f t="shared" si="1"/>
        <v>00011633050130000140</v>
      </c>
      <c r="L60" s="7" t="str">
        <f>C60 &amp; D60 &amp; G60</f>
        <v>00011633050130000140</v>
      </c>
    </row>
    <row r="61" spans="1:12">
      <c r="A61" s="18" t="s">
        <v>672</v>
      </c>
      <c r="B61" s="50" t="s">
        <v>6</v>
      </c>
      <c r="C61" s="51" t="s">
        <v>70</v>
      </c>
      <c r="D61" s="146" t="s">
        <v>673</v>
      </c>
      <c r="E61" s="166"/>
      <c r="F61" s="166"/>
      <c r="G61" s="167"/>
      <c r="H61" s="45">
        <v>0</v>
      </c>
      <c r="I61" s="48">
        <v>147987.82</v>
      </c>
      <c r="J61" s="49">
        <v>0</v>
      </c>
      <c r="K61" s="11" t="str">
        <f t="shared" si="1"/>
        <v>00011700000000000000</v>
      </c>
      <c r="L61" s="1" t="s">
        <v>674</v>
      </c>
    </row>
    <row r="62" spans="1:12">
      <c r="A62" s="18" t="s">
        <v>675</v>
      </c>
      <c r="B62" s="50" t="s">
        <v>6</v>
      </c>
      <c r="C62" s="51" t="s">
        <v>70</v>
      </c>
      <c r="D62" s="146" t="s">
        <v>676</v>
      </c>
      <c r="E62" s="166"/>
      <c r="F62" s="166"/>
      <c r="G62" s="167"/>
      <c r="H62" s="45">
        <v>0</v>
      </c>
      <c r="I62" s="48">
        <v>147987.82</v>
      </c>
      <c r="J62" s="49">
        <v>0</v>
      </c>
      <c r="K62" s="11" t="str">
        <f t="shared" si="1"/>
        <v>00011705000000000180</v>
      </c>
      <c r="L62" s="1" t="s">
        <v>677</v>
      </c>
    </row>
    <row r="63" spans="1:12" s="8" customFormat="1" ht="22.5">
      <c r="A63" s="19" t="s">
        <v>678</v>
      </c>
      <c r="B63" s="52" t="s">
        <v>6</v>
      </c>
      <c r="C63" s="53" t="s">
        <v>70</v>
      </c>
      <c r="D63" s="133" t="s">
        <v>679</v>
      </c>
      <c r="E63" s="169"/>
      <c r="F63" s="169"/>
      <c r="G63" s="170"/>
      <c r="H63" s="54">
        <v>0</v>
      </c>
      <c r="I63" s="55">
        <v>147987.82</v>
      </c>
      <c r="J63" s="56">
        <f>IF(IF(H63="",0,H63)=0,0,(IF(H63&gt;0,IF(I63&gt;H63,0,H63-I63),IF(I63&gt;H63,H63-I63,0))))</f>
        <v>0</v>
      </c>
      <c r="K63" s="10" t="str">
        <f t="shared" si="1"/>
        <v>00011705050130000180</v>
      </c>
      <c r="L63" s="7" t="str">
        <f>C63 &amp; D63 &amp; G63</f>
        <v>00011705050130000180</v>
      </c>
    </row>
    <row r="64" spans="1:12">
      <c r="A64" s="18" t="s">
        <v>680</v>
      </c>
      <c r="B64" s="50" t="s">
        <v>6</v>
      </c>
      <c r="C64" s="51" t="s">
        <v>70</v>
      </c>
      <c r="D64" s="146" t="s">
        <v>681</v>
      </c>
      <c r="E64" s="166"/>
      <c r="F64" s="166"/>
      <c r="G64" s="167"/>
      <c r="H64" s="45">
        <v>37188386.799999997</v>
      </c>
      <c r="I64" s="48">
        <v>8353878.1399999997</v>
      </c>
      <c r="J64" s="49">
        <v>29049008.66</v>
      </c>
      <c r="K64" s="11" t="str">
        <f t="shared" si="1"/>
        <v>00020000000000000000</v>
      </c>
      <c r="L64" s="1" t="s">
        <v>682</v>
      </c>
    </row>
    <row r="65" spans="1:12" ht="33.75">
      <c r="A65" s="18" t="s">
        <v>683</v>
      </c>
      <c r="B65" s="50" t="s">
        <v>6</v>
      </c>
      <c r="C65" s="51" t="s">
        <v>70</v>
      </c>
      <c r="D65" s="146" t="s">
        <v>684</v>
      </c>
      <c r="E65" s="166"/>
      <c r="F65" s="166"/>
      <c r="G65" s="167"/>
      <c r="H65" s="45">
        <v>37101386.799999997</v>
      </c>
      <c r="I65" s="48">
        <v>8052378.1399999997</v>
      </c>
      <c r="J65" s="49">
        <v>29049008.66</v>
      </c>
      <c r="K65" s="11" t="str">
        <f t="shared" si="1"/>
        <v>00020200000000000000</v>
      </c>
      <c r="L65" s="1" t="s">
        <v>685</v>
      </c>
    </row>
    <row r="66" spans="1:12" ht="22.5">
      <c r="A66" s="18" t="s">
        <v>686</v>
      </c>
      <c r="B66" s="50" t="s">
        <v>6</v>
      </c>
      <c r="C66" s="51" t="s">
        <v>70</v>
      </c>
      <c r="D66" s="146" t="s">
        <v>687</v>
      </c>
      <c r="E66" s="166"/>
      <c r="F66" s="166"/>
      <c r="G66" s="167"/>
      <c r="H66" s="45">
        <v>37101386.799999997</v>
      </c>
      <c r="I66" s="48">
        <v>8052378.1399999997</v>
      </c>
      <c r="J66" s="49">
        <v>29049008.66</v>
      </c>
      <c r="K66" s="11" t="str">
        <f t="shared" si="1"/>
        <v>00020220000000000150</v>
      </c>
      <c r="L66" s="1" t="s">
        <v>688</v>
      </c>
    </row>
    <row r="67" spans="1:12" ht="90">
      <c r="A67" s="18" t="s">
        <v>689</v>
      </c>
      <c r="B67" s="50" t="s">
        <v>6</v>
      </c>
      <c r="C67" s="51" t="s">
        <v>70</v>
      </c>
      <c r="D67" s="146" t="s">
        <v>690</v>
      </c>
      <c r="E67" s="166"/>
      <c r="F67" s="166"/>
      <c r="G67" s="167"/>
      <c r="H67" s="45">
        <v>13133612.539999999</v>
      </c>
      <c r="I67" s="48">
        <v>3940083.76</v>
      </c>
      <c r="J67" s="49">
        <v>9193528.7799999993</v>
      </c>
      <c r="K67" s="11" t="str">
        <f t="shared" si="1"/>
        <v>00020220299000000150</v>
      </c>
      <c r="L67" s="1" t="s">
        <v>691</v>
      </c>
    </row>
    <row r="68" spans="1:12" s="8" customFormat="1" ht="90">
      <c r="A68" s="19" t="s">
        <v>692</v>
      </c>
      <c r="B68" s="52" t="s">
        <v>6</v>
      </c>
      <c r="C68" s="53" t="s">
        <v>70</v>
      </c>
      <c r="D68" s="133" t="s">
        <v>693</v>
      </c>
      <c r="E68" s="169"/>
      <c r="F68" s="169"/>
      <c r="G68" s="170"/>
      <c r="H68" s="54">
        <v>13133612.539999999</v>
      </c>
      <c r="I68" s="55">
        <v>3940083.76</v>
      </c>
      <c r="J68" s="56">
        <f>IF(IF(H68="",0,H68)=0,0,(IF(H68&gt;0,IF(I68&gt;H68,0,H68-I68),IF(I68&gt;H68,H68-I68,0))))</f>
        <v>9193528.7799999993</v>
      </c>
      <c r="K68" s="10" t="str">
        <f t="shared" si="1"/>
        <v>00020220299130000150</v>
      </c>
      <c r="L68" s="7" t="str">
        <f>C68 &amp; D68 &amp; G68</f>
        <v>00020220299130000150</v>
      </c>
    </row>
    <row r="69" spans="1:12" ht="67.5">
      <c r="A69" s="18" t="s">
        <v>694</v>
      </c>
      <c r="B69" s="50" t="s">
        <v>6</v>
      </c>
      <c r="C69" s="51" t="s">
        <v>70</v>
      </c>
      <c r="D69" s="146" t="s">
        <v>695</v>
      </c>
      <c r="E69" s="166"/>
      <c r="F69" s="166"/>
      <c r="G69" s="167"/>
      <c r="H69" s="45">
        <v>507041.26</v>
      </c>
      <c r="I69" s="48">
        <v>152112.38</v>
      </c>
      <c r="J69" s="49">
        <v>354928.88</v>
      </c>
      <c r="K69" s="11" t="str">
        <f t="shared" si="1"/>
        <v>00020220302000000150</v>
      </c>
      <c r="L69" s="1" t="s">
        <v>696</v>
      </c>
    </row>
    <row r="70" spans="1:12" s="8" customFormat="1" ht="67.5">
      <c r="A70" s="19" t="s">
        <v>697</v>
      </c>
      <c r="B70" s="52" t="s">
        <v>6</v>
      </c>
      <c r="C70" s="53" t="s">
        <v>70</v>
      </c>
      <c r="D70" s="133" t="s">
        <v>698</v>
      </c>
      <c r="E70" s="169"/>
      <c r="F70" s="169"/>
      <c r="G70" s="170"/>
      <c r="H70" s="54">
        <v>507041.26</v>
      </c>
      <c r="I70" s="55">
        <v>152112.38</v>
      </c>
      <c r="J70" s="56">
        <f>IF(IF(H70="",0,H70)=0,0,(IF(H70&gt;0,IF(I70&gt;H70,0,H70-I70),IF(I70&gt;H70,H70-I70,0))))</f>
        <v>354928.88</v>
      </c>
      <c r="K70" s="10" t="str">
        <f t="shared" si="1"/>
        <v>00020220302130000150</v>
      </c>
      <c r="L70" s="7" t="str">
        <f>C70 &amp; D70 &amp; G70</f>
        <v>00020220302130000150</v>
      </c>
    </row>
    <row r="71" spans="1:12" ht="22.5">
      <c r="A71" s="18" t="s">
        <v>699</v>
      </c>
      <c r="B71" s="50" t="s">
        <v>6</v>
      </c>
      <c r="C71" s="51" t="s">
        <v>70</v>
      </c>
      <c r="D71" s="146" t="s">
        <v>700</v>
      </c>
      <c r="E71" s="166"/>
      <c r="F71" s="166"/>
      <c r="G71" s="167"/>
      <c r="H71" s="45">
        <v>4013733</v>
      </c>
      <c r="I71" s="48">
        <v>0</v>
      </c>
      <c r="J71" s="49">
        <v>4013733</v>
      </c>
      <c r="K71" s="11" t="str">
        <f t="shared" si="1"/>
        <v>00020225555000000150</v>
      </c>
      <c r="L71" s="1" t="s">
        <v>701</v>
      </c>
    </row>
    <row r="72" spans="1:12" s="8" customFormat="1" ht="22.5">
      <c r="A72" s="19" t="s">
        <v>702</v>
      </c>
      <c r="B72" s="52" t="s">
        <v>6</v>
      </c>
      <c r="C72" s="53" t="s">
        <v>70</v>
      </c>
      <c r="D72" s="133" t="s">
        <v>703</v>
      </c>
      <c r="E72" s="169"/>
      <c r="F72" s="169"/>
      <c r="G72" s="170"/>
      <c r="H72" s="54">
        <v>4013733</v>
      </c>
      <c r="I72" s="55">
        <v>0</v>
      </c>
      <c r="J72" s="56">
        <f>IF(IF(H72="",0,H72)=0,0,(IF(H72&gt;0,IF(I72&gt;H72,0,H72-I72),IF(I72&gt;H72,H72-I72,0))))</f>
        <v>4013733</v>
      </c>
      <c r="K72" s="10" t="str">
        <f t="shared" si="1"/>
        <v>00020225555130000150</v>
      </c>
      <c r="L72" s="7" t="str">
        <f>C72 &amp; D72 &amp; G72</f>
        <v>00020225555130000150</v>
      </c>
    </row>
    <row r="73" spans="1:12">
      <c r="A73" s="18" t="s">
        <v>704</v>
      </c>
      <c r="B73" s="50" t="s">
        <v>6</v>
      </c>
      <c r="C73" s="51" t="s">
        <v>70</v>
      </c>
      <c r="D73" s="146" t="s">
        <v>705</v>
      </c>
      <c r="E73" s="166"/>
      <c r="F73" s="166"/>
      <c r="G73" s="167"/>
      <c r="H73" s="45">
        <v>19447000</v>
      </c>
      <c r="I73" s="48">
        <v>3960182</v>
      </c>
      <c r="J73" s="49">
        <v>15486818</v>
      </c>
      <c r="K73" s="11" t="str">
        <f t="shared" si="1"/>
        <v>00020229999000000150</v>
      </c>
      <c r="L73" s="1" t="s">
        <v>706</v>
      </c>
    </row>
    <row r="74" spans="1:12" s="8" customFormat="1">
      <c r="A74" s="19" t="s">
        <v>707</v>
      </c>
      <c r="B74" s="52" t="s">
        <v>6</v>
      </c>
      <c r="C74" s="53" t="s">
        <v>70</v>
      </c>
      <c r="D74" s="133" t="s">
        <v>708</v>
      </c>
      <c r="E74" s="169"/>
      <c r="F74" s="169"/>
      <c r="G74" s="170"/>
      <c r="H74" s="54">
        <v>19447000</v>
      </c>
      <c r="I74" s="55">
        <v>3960182</v>
      </c>
      <c r="J74" s="56">
        <f>IF(IF(H74="",0,H74)=0,0,(IF(H74&gt;0,IF(I74&gt;H74,0,H74-I74),IF(I74&gt;H74,H74-I74,0))))</f>
        <v>15486818</v>
      </c>
      <c r="K74" s="10" t="str">
        <f t="shared" si="1"/>
        <v>00020229999130000150</v>
      </c>
      <c r="L74" s="7" t="str">
        <f>C74 &amp; D74 &amp; G74</f>
        <v>00020229999130000150</v>
      </c>
    </row>
    <row r="75" spans="1:12">
      <c r="A75" s="18" t="s">
        <v>709</v>
      </c>
      <c r="B75" s="50" t="s">
        <v>6</v>
      </c>
      <c r="C75" s="51" t="s">
        <v>70</v>
      </c>
      <c r="D75" s="146" t="s">
        <v>710</v>
      </c>
      <c r="E75" s="166"/>
      <c r="F75" s="166"/>
      <c r="G75" s="167"/>
      <c r="H75" s="45">
        <v>87000</v>
      </c>
      <c r="I75" s="48">
        <v>301500</v>
      </c>
      <c r="J75" s="49">
        <v>0</v>
      </c>
      <c r="K75" s="11" t="str">
        <f t="shared" si="1"/>
        <v>00020700000000000000</v>
      </c>
      <c r="L75" s="1" t="s">
        <v>711</v>
      </c>
    </row>
    <row r="76" spans="1:12" ht="22.5">
      <c r="A76" s="18" t="s">
        <v>712</v>
      </c>
      <c r="B76" s="50" t="s">
        <v>6</v>
      </c>
      <c r="C76" s="51" t="s">
        <v>70</v>
      </c>
      <c r="D76" s="146" t="s">
        <v>713</v>
      </c>
      <c r="E76" s="166"/>
      <c r="F76" s="166"/>
      <c r="G76" s="167"/>
      <c r="H76" s="45">
        <v>87000</v>
      </c>
      <c r="I76" s="48">
        <v>301500</v>
      </c>
      <c r="J76" s="49">
        <v>0</v>
      </c>
      <c r="K76" s="11" t="str">
        <f t="shared" si="1"/>
        <v>00020705000130000150</v>
      </c>
      <c r="L76" s="1" t="s">
        <v>714</v>
      </c>
    </row>
    <row r="77" spans="1:12" s="8" customFormat="1" ht="22.5">
      <c r="A77" s="19" t="s">
        <v>712</v>
      </c>
      <c r="B77" s="52" t="s">
        <v>6</v>
      </c>
      <c r="C77" s="53" t="s">
        <v>70</v>
      </c>
      <c r="D77" s="133" t="s">
        <v>715</v>
      </c>
      <c r="E77" s="169"/>
      <c r="F77" s="169"/>
      <c r="G77" s="170"/>
      <c r="H77" s="54">
        <v>87000</v>
      </c>
      <c r="I77" s="55">
        <v>301500</v>
      </c>
      <c r="J77" s="56">
        <f>IF(IF(H77="",0,H77)=0,0,(IF(H77&gt;0,IF(I77&gt;H77,0,H77-I77),IF(I77&gt;H77,H77-I77,0))))</f>
        <v>0</v>
      </c>
      <c r="K77" s="10" t="str">
        <f t="shared" si="1"/>
        <v>00020705030130000150</v>
      </c>
      <c r="L77" s="7" t="str">
        <f>C77 &amp; D77 &amp; G77</f>
        <v>00020705030130000150</v>
      </c>
    </row>
    <row r="78" spans="1:12" ht="3.75" hidden="1" customHeight="1" thickBot="1">
      <c r="A78" s="20"/>
      <c r="B78" s="57"/>
      <c r="C78" s="43"/>
      <c r="D78" s="58"/>
      <c r="E78" s="58"/>
      <c r="F78" s="58"/>
      <c r="G78" s="58"/>
      <c r="H78" s="59"/>
      <c r="I78" s="60"/>
      <c r="J78" s="61"/>
      <c r="K78" s="21"/>
    </row>
    <row r="79" spans="1:12">
      <c r="A79" s="9"/>
      <c r="B79" s="62"/>
      <c r="C79" s="39"/>
      <c r="D79" s="39"/>
      <c r="E79" s="39"/>
      <c r="F79" s="39"/>
      <c r="G79" s="39"/>
      <c r="H79" s="39"/>
      <c r="I79" s="39"/>
      <c r="J79" s="39"/>
      <c r="K79" s="11"/>
    </row>
    <row r="80" spans="1:12" ht="12.75" customHeight="1">
      <c r="A80" s="168" t="s">
        <v>24</v>
      </c>
      <c r="B80" s="168"/>
      <c r="C80" s="168"/>
      <c r="D80" s="168"/>
      <c r="E80" s="168"/>
      <c r="F80" s="168"/>
      <c r="G80" s="168"/>
      <c r="H80" s="168"/>
      <c r="I80" s="168"/>
      <c r="J80" s="168"/>
      <c r="K80" s="22"/>
    </row>
    <row r="81" spans="1:12">
      <c r="A81" s="5"/>
      <c r="B81" s="41"/>
      <c r="C81" s="41"/>
      <c r="D81" s="41"/>
      <c r="E81" s="41"/>
      <c r="F81" s="41"/>
      <c r="G81" s="41"/>
      <c r="H81" s="42"/>
      <c r="I81" s="42"/>
      <c r="J81" s="40" t="s">
        <v>20</v>
      </c>
      <c r="K81" s="3"/>
    </row>
    <row r="82" spans="1:12" ht="12.75" customHeight="1">
      <c r="A82" s="118" t="s">
        <v>38</v>
      </c>
      <c r="B82" s="118" t="s">
        <v>39</v>
      </c>
      <c r="C82" s="124" t="s">
        <v>43</v>
      </c>
      <c r="D82" s="125"/>
      <c r="E82" s="125"/>
      <c r="F82" s="125"/>
      <c r="G82" s="126"/>
      <c r="H82" s="118" t="s">
        <v>41</v>
      </c>
      <c r="I82" s="118" t="s">
        <v>23</v>
      </c>
      <c r="J82" s="118" t="s">
        <v>42</v>
      </c>
      <c r="K82" s="10"/>
    </row>
    <row r="83" spans="1:12">
      <c r="A83" s="119"/>
      <c r="B83" s="119"/>
      <c r="C83" s="127"/>
      <c r="D83" s="128"/>
      <c r="E83" s="128"/>
      <c r="F83" s="128"/>
      <c r="G83" s="129"/>
      <c r="H83" s="119"/>
      <c r="I83" s="119"/>
      <c r="J83" s="119"/>
      <c r="K83" s="10"/>
    </row>
    <row r="84" spans="1:12">
      <c r="A84" s="120"/>
      <c r="B84" s="120"/>
      <c r="C84" s="130"/>
      <c r="D84" s="131"/>
      <c r="E84" s="131"/>
      <c r="F84" s="131"/>
      <c r="G84" s="132"/>
      <c r="H84" s="120"/>
      <c r="I84" s="120"/>
      <c r="J84" s="120"/>
      <c r="K84" s="10"/>
    </row>
    <row r="85" spans="1:12" ht="13.5" thickBot="1">
      <c r="A85" s="106">
        <v>1</v>
      </c>
      <c r="B85" s="35">
        <v>2</v>
      </c>
      <c r="C85" s="151">
        <v>3</v>
      </c>
      <c r="D85" s="152"/>
      <c r="E85" s="152"/>
      <c r="F85" s="152"/>
      <c r="G85" s="153"/>
      <c r="H85" s="43" t="s">
        <v>2</v>
      </c>
      <c r="I85" s="43" t="s">
        <v>25</v>
      </c>
      <c r="J85" s="43" t="s">
        <v>26</v>
      </c>
      <c r="K85" s="11"/>
    </row>
    <row r="86" spans="1:12">
      <c r="A86" s="16" t="s">
        <v>5</v>
      </c>
      <c r="B86" s="44" t="s">
        <v>7</v>
      </c>
      <c r="C86" s="121" t="s">
        <v>17</v>
      </c>
      <c r="D86" s="122"/>
      <c r="E86" s="122"/>
      <c r="F86" s="122"/>
      <c r="G86" s="123"/>
      <c r="H86" s="45">
        <v>107652240.75</v>
      </c>
      <c r="I86" s="45">
        <v>22758518.050000001</v>
      </c>
      <c r="J86" s="46">
        <v>84893722.700000003</v>
      </c>
    </row>
    <row r="87" spans="1:12" ht="12.75" customHeight="1">
      <c r="A87" s="23" t="s">
        <v>4</v>
      </c>
      <c r="B87" s="47"/>
      <c r="C87" s="165"/>
      <c r="D87" s="166"/>
      <c r="E87" s="166"/>
      <c r="F87" s="166"/>
      <c r="G87" s="167"/>
      <c r="H87" s="63"/>
      <c r="I87" s="64"/>
      <c r="J87" s="65"/>
    </row>
    <row r="88" spans="1:12">
      <c r="A88" s="18" t="s">
        <v>92</v>
      </c>
      <c r="B88" s="50" t="s">
        <v>7</v>
      </c>
      <c r="C88" s="51" t="s">
        <v>70</v>
      </c>
      <c r="D88" s="66" t="s">
        <v>95</v>
      </c>
      <c r="E88" s="146" t="s">
        <v>94</v>
      </c>
      <c r="F88" s="147"/>
      <c r="G88" s="67" t="s">
        <v>70</v>
      </c>
      <c r="H88" s="45">
        <v>2889709.13</v>
      </c>
      <c r="I88" s="48">
        <v>1925909.08</v>
      </c>
      <c r="J88" s="49">
        <v>963800.05</v>
      </c>
      <c r="K88" s="11" t="str">
        <f t="shared" ref="K88:K151" si="2">C88 &amp; D88 &amp;E88 &amp; F88 &amp; G88</f>
        <v>00001000000000000000</v>
      </c>
      <c r="L88" s="2" t="s">
        <v>93</v>
      </c>
    </row>
    <row r="89" spans="1:12" ht="33.75">
      <c r="A89" s="18" t="s">
        <v>96</v>
      </c>
      <c r="B89" s="50" t="s">
        <v>7</v>
      </c>
      <c r="C89" s="51" t="s">
        <v>70</v>
      </c>
      <c r="D89" s="66" t="s">
        <v>98</v>
      </c>
      <c r="E89" s="146" t="s">
        <v>94</v>
      </c>
      <c r="F89" s="147"/>
      <c r="G89" s="67" t="s">
        <v>70</v>
      </c>
      <c r="H89" s="45">
        <v>1597614.22</v>
      </c>
      <c r="I89" s="48">
        <v>1545788.6</v>
      </c>
      <c r="J89" s="49">
        <v>51825.62</v>
      </c>
      <c r="K89" s="11" t="str">
        <f t="shared" si="2"/>
        <v>00001030000000000000</v>
      </c>
      <c r="L89" s="2" t="s">
        <v>97</v>
      </c>
    </row>
    <row r="90" spans="1:12" ht="22.5">
      <c r="A90" s="18" t="s">
        <v>99</v>
      </c>
      <c r="B90" s="50" t="s">
        <v>7</v>
      </c>
      <c r="C90" s="51" t="s">
        <v>70</v>
      </c>
      <c r="D90" s="66" t="s">
        <v>98</v>
      </c>
      <c r="E90" s="146" t="s">
        <v>101</v>
      </c>
      <c r="F90" s="147"/>
      <c r="G90" s="67" t="s">
        <v>70</v>
      </c>
      <c r="H90" s="45">
        <v>1499000</v>
      </c>
      <c r="I90" s="48">
        <v>1499000</v>
      </c>
      <c r="J90" s="49">
        <v>0</v>
      </c>
      <c r="K90" s="11" t="str">
        <f t="shared" si="2"/>
        <v>00001031800222300000</v>
      </c>
      <c r="L90" s="2" t="s">
        <v>100</v>
      </c>
    </row>
    <row r="91" spans="1:12" ht="22.5">
      <c r="A91" s="18" t="s">
        <v>102</v>
      </c>
      <c r="B91" s="50" t="s">
        <v>7</v>
      </c>
      <c r="C91" s="51" t="s">
        <v>70</v>
      </c>
      <c r="D91" s="66" t="s">
        <v>98</v>
      </c>
      <c r="E91" s="146" t="s">
        <v>101</v>
      </c>
      <c r="F91" s="147"/>
      <c r="G91" s="67" t="s">
        <v>7</v>
      </c>
      <c r="H91" s="45">
        <v>1499000</v>
      </c>
      <c r="I91" s="48">
        <v>1499000</v>
      </c>
      <c r="J91" s="49">
        <v>0</v>
      </c>
      <c r="K91" s="11" t="str">
        <f t="shared" si="2"/>
        <v>00001031800222300200</v>
      </c>
      <c r="L91" s="2" t="s">
        <v>103</v>
      </c>
    </row>
    <row r="92" spans="1:12" ht="22.5">
      <c r="A92" s="18" t="s">
        <v>104</v>
      </c>
      <c r="B92" s="50" t="s">
        <v>7</v>
      </c>
      <c r="C92" s="51" t="s">
        <v>70</v>
      </c>
      <c r="D92" s="66" t="s">
        <v>98</v>
      </c>
      <c r="E92" s="146" t="s">
        <v>101</v>
      </c>
      <c r="F92" s="147"/>
      <c r="G92" s="67" t="s">
        <v>106</v>
      </c>
      <c r="H92" s="45">
        <v>1499000</v>
      </c>
      <c r="I92" s="48">
        <v>1499000</v>
      </c>
      <c r="J92" s="49">
        <v>0</v>
      </c>
      <c r="K92" s="11" t="str">
        <f t="shared" si="2"/>
        <v>00001031800222300240</v>
      </c>
      <c r="L92" s="2" t="s">
        <v>105</v>
      </c>
    </row>
    <row r="93" spans="1:12" s="8" customFormat="1">
      <c r="A93" s="19" t="s">
        <v>107</v>
      </c>
      <c r="B93" s="52" t="s">
        <v>7</v>
      </c>
      <c r="C93" s="53" t="s">
        <v>70</v>
      </c>
      <c r="D93" s="68" t="s">
        <v>98</v>
      </c>
      <c r="E93" s="133" t="s">
        <v>101</v>
      </c>
      <c r="F93" s="134"/>
      <c r="G93" s="69" t="s">
        <v>108</v>
      </c>
      <c r="H93" s="54">
        <v>1499000</v>
      </c>
      <c r="I93" s="55">
        <v>1499000</v>
      </c>
      <c r="J93" s="56">
        <f>IF(IF(H93="",0,H93)=0,0,(IF(H93&gt;0,IF(I93&gt;H93,0,H93-I93),IF(I93&gt;H93,H93-I93,0))))</f>
        <v>0</v>
      </c>
      <c r="K93" s="11" t="str">
        <f t="shared" si="2"/>
        <v>00001031800222300244</v>
      </c>
      <c r="L93" s="7" t="str">
        <f>C93 &amp; D93 &amp;E93 &amp; F93 &amp; G93</f>
        <v>00001031800222300244</v>
      </c>
    </row>
    <row r="94" spans="1:12">
      <c r="A94" s="18" t="s">
        <v>109</v>
      </c>
      <c r="B94" s="50" t="s">
        <v>7</v>
      </c>
      <c r="C94" s="51" t="s">
        <v>70</v>
      </c>
      <c r="D94" s="66" t="s">
        <v>98</v>
      </c>
      <c r="E94" s="146" t="s">
        <v>111</v>
      </c>
      <c r="F94" s="147"/>
      <c r="G94" s="67" t="s">
        <v>70</v>
      </c>
      <c r="H94" s="45">
        <v>45614.22</v>
      </c>
      <c r="I94" s="48">
        <v>38488.6</v>
      </c>
      <c r="J94" s="49">
        <v>7125.62</v>
      </c>
      <c r="K94" s="11" t="str">
        <f t="shared" si="2"/>
        <v>00001031800222400000</v>
      </c>
      <c r="L94" s="2" t="s">
        <v>110</v>
      </c>
    </row>
    <row r="95" spans="1:12" ht="22.5">
      <c r="A95" s="18" t="s">
        <v>102</v>
      </c>
      <c r="B95" s="50" t="s">
        <v>7</v>
      </c>
      <c r="C95" s="51" t="s">
        <v>70</v>
      </c>
      <c r="D95" s="66" t="s">
        <v>98</v>
      </c>
      <c r="E95" s="146" t="s">
        <v>111</v>
      </c>
      <c r="F95" s="147"/>
      <c r="G95" s="67" t="s">
        <v>7</v>
      </c>
      <c r="H95" s="45">
        <v>45614.22</v>
      </c>
      <c r="I95" s="48">
        <v>38488.6</v>
      </c>
      <c r="J95" s="49">
        <v>7125.62</v>
      </c>
      <c r="K95" s="11" t="str">
        <f t="shared" si="2"/>
        <v>00001031800222400200</v>
      </c>
      <c r="L95" s="2" t="s">
        <v>112</v>
      </c>
    </row>
    <row r="96" spans="1:12" ht="22.5">
      <c r="A96" s="18" t="s">
        <v>104</v>
      </c>
      <c r="B96" s="50" t="s">
        <v>7</v>
      </c>
      <c r="C96" s="51" t="s">
        <v>70</v>
      </c>
      <c r="D96" s="66" t="s">
        <v>98</v>
      </c>
      <c r="E96" s="146" t="s">
        <v>111</v>
      </c>
      <c r="F96" s="147"/>
      <c r="G96" s="67" t="s">
        <v>106</v>
      </c>
      <c r="H96" s="45">
        <v>45614.22</v>
      </c>
      <c r="I96" s="48">
        <v>38488.6</v>
      </c>
      <c r="J96" s="49">
        <v>7125.62</v>
      </c>
      <c r="K96" s="11" t="str">
        <f t="shared" si="2"/>
        <v>00001031800222400240</v>
      </c>
      <c r="L96" s="2" t="s">
        <v>113</v>
      </c>
    </row>
    <row r="97" spans="1:12" s="8" customFormat="1">
      <c r="A97" s="19" t="s">
        <v>107</v>
      </c>
      <c r="B97" s="52" t="s">
        <v>7</v>
      </c>
      <c r="C97" s="53" t="s">
        <v>70</v>
      </c>
      <c r="D97" s="68" t="s">
        <v>98</v>
      </c>
      <c r="E97" s="133" t="s">
        <v>111</v>
      </c>
      <c r="F97" s="134"/>
      <c r="G97" s="69" t="s">
        <v>108</v>
      </c>
      <c r="H97" s="54">
        <v>45614.22</v>
      </c>
      <c r="I97" s="55">
        <v>38488.6</v>
      </c>
      <c r="J97" s="56">
        <f>IF(IF(H97="",0,H97)=0,0,(IF(H97&gt;0,IF(I97&gt;H97,0,H97-I97),IF(I97&gt;H97,H97-I97,0))))</f>
        <v>7125.62</v>
      </c>
      <c r="K97" s="11" t="str">
        <f t="shared" si="2"/>
        <v>00001031800222400244</v>
      </c>
      <c r="L97" s="7" t="str">
        <f>C97 &amp; D97 &amp;E97 &amp; F97 &amp; G97</f>
        <v>00001031800222400244</v>
      </c>
    </row>
    <row r="98" spans="1:12" ht="22.5">
      <c r="A98" s="18" t="s">
        <v>114</v>
      </c>
      <c r="B98" s="50" t="s">
        <v>7</v>
      </c>
      <c r="C98" s="51" t="s">
        <v>70</v>
      </c>
      <c r="D98" s="66" t="s">
        <v>98</v>
      </c>
      <c r="E98" s="146" t="s">
        <v>116</v>
      </c>
      <c r="F98" s="147"/>
      <c r="G98" s="67" t="s">
        <v>70</v>
      </c>
      <c r="H98" s="45">
        <v>53000</v>
      </c>
      <c r="I98" s="48">
        <v>8300</v>
      </c>
      <c r="J98" s="49">
        <v>44700</v>
      </c>
      <c r="K98" s="11" t="str">
        <f t="shared" si="2"/>
        <v>00001039290002110000</v>
      </c>
      <c r="L98" s="2" t="s">
        <v>115</v>
      </c>
    </row>
    <row r="99" spans="1:12" ht="22.5">
      <c r="A99" s="18" t="s">
        <v>102</v>
      </c>
      <c r="B99" s="50" t="s">
        <v>7</v>
      </c>
      <c r="C99" s="51" t="s">
        <v>70</v>
      </c>
      <c r="D99" s="66" t="s">
        <v>98</v>
      </c>
      <c r="E99" s="146" t="s">
        <v>116</v>
      </c>
      <c r="F99" s="147"/>
      <c r="G99" s="67" t="s">
        <v>7</v>
      </c>
      <c r="H99" s="45">
        <v>53000</v>
      </c>
      <c r="I99" s="48">
        <v>8300</v>
      </c>
      <c r="J99" s="49">
        <v>44700</v>
      </c>
      <c r="K99" s="11" t="str">
        <f t="shared" si="2"/>
        <v>00001039290002110200</v>
      </c>
      <c r="L99" s="2" t="s">
        <v>117</v>
      </c>
    </row>
    <row r="100" spans="1:12" ht="22.5">
      <c r="A100" s="18" t="s">
        <v>104</v>
      </c>
      <c r="B100" s="50" t="s">
        <v>7</v>
      </c>
      <c r="C100" s="51" t="s">
        <v>70</v>
      </c>
      <c r="D100" s="66" t="s">
        <v>98</v>
      </c>
      <c r="E100" s="146" t="s">
        <v>116</v>
      </c>
      <c r="F100" s="147"/>
      <c r="G100" s="67" t="s">
        <v>106</v>
      </c>
      <c r="H100" s="45">
        <v>53000</v>
      </c>
      <c r="I100" s="48">
        <v>8300</v>
      </c>
      <c r="J100" s="49">
        <v>44700</v>
      </c>
      <c r="K100" s="11" t="str">
        <f t="shared" si="2"/>
        <v>00001039290002110240</v>
      </c>
      <c r="L100" s="2" t="s">
        <v>118</v>
      </c>
    </row>
    <row r="101" spans="1:12" s="8" customFormat="1">
      <c r="A101" s="19" t="s">
        <v>107</v>
      </c>
      <c r="B101" s="52" t="s">
        <v>7</v>
      </c>
      <c r="C101" s="53" t="s">
        <v>70</v>
      </c>
      <c r="D101" s="68" t="s">
        <v>98</v>
      </c>
      <c r="E101" s="133" t="s">
        <v>116</v>
      </c>
      <c r="F101" s="134"/>
      <c r="G101" s="69" t="s">
        <v>108</v>
      </c>
      <c r="H101" s="54">
        <v>53000</v>
      </c>
      <c r="I101" s="55">
        <v>8300</v>
      </c>
      <c r="J101" s="56">
        <f>IF(IF(H101="",0,H101)=0,0,(IF(H101&gt;0,IF(I101&gt;H101,0,H101-I101),IF(I101&gt;H101,H101-I101,0))))</f>
        <v>44700</v>
      </c>
      <c r="K101" s="11" t="str">
        <f t="shared" si="2"/>
        <v>00001039290002110244</v>
      </c>
      <c r="L101" s="7" t="str">
        <f>C101 &amp; D101 &amp;E101 &amp; F101 &amp; G101</f>
        <v>00001039290002110244</v>
      </c>
    </row>
    <row r="102" spans="1:12" ht="33.75">
      <c r="A102" s="18" t="s">
        <v>119</v>
      </c>
      <c r="B102" s="50" t="s">
        <v>7</v>
      </c>
      <c r="C102" s="51" t="s">
        <v>70</v>
      </c>
      <c r="D102" s="66" t="s">
        <v>121</v>
      </c>
      <c r="E102" s="146" t="s">
        <v>94</v>
      </c>
      <c r="F102" s="147"/>
      <c r="G102" s="67" t="s">
        <v>70</v>
      </c>
      <c r="H102" s="45">
        <v>400000</v>
      </c>
      <c r="I102" s="48">
        <v>100000</v>
      </c>
      <c r="J102" s="49">
        <v>300000</v>
      </c>
      <c r="K102" s="11" t="str">
        <f t="shared" si="2"/>
        <v>00001060000000000000</v>
      </c>
      <c r="L102" s="2" t="s">
        <v>120</v>
      </c>
    </row>
    <row r="103" spans="1:12" ht="56.25">
      <c r="A103" s="18" t="s">
        <v>122</v>
      </c>
      <c r="B103" s="50" t="s">
        <v>7</v>
      </c>
      <c r="C103" s="51" t="s">
        <v>70</v>
      </c>
      <c r="D103" s="66" t="s">
        <v>121</v>
      </c>
      <c r="E103" s="146" t="s">
        <v>124</v>
      </c>
      <c r="F103" s="147"/>
      <c r="G103" s="67" t="s">
        <v>70</v>
      </c>
      <c r="H103" s="45">
        <v>400000</v>
      </c>
      <c r="I103" s="48">
        <v>100000</v>
      </c>
      <c r="J103" s="49">
        <v>300000</v>
      </c>
      <c r="K103" s="11" t="str">
        <f t="shared" si="2"/>
        <v>00001069170095210000</v>
      </c>
      <c r="L103" s="2" t="s">
        <v>123</v>
      </c>
    </row>
    <row r="104" spans="1:12">
      <c r="A104" s="18" t="s">
        <v>125</v>
      </c>
      <c r="B104" s="50" t="s">
        <v>7</v>
      </c>
      <c r="C104" s="51" t="s">
        <v>70</v>
      </c>
      <c r="D104" s="66" t="s">
        <v>121</v>
      </c>
      <c r="E104" s="146" t="s">
        <v>124</v>
      </c>
      <c r="F104" s="147"/>
      <c r="G104" s="67" t="s">
        <v>8</v>
      </c>
      <c r="H104" s="45">
        <v>400000</v>
      </c>
      <c r="I104" s="48">
        <v>100000</v>
      </c>
      <c r="J104" s="49">
        <v>300000</v>
      </c>
      <c r="K104" s="11" t="str">
        <f t="shared" si="2"/>
        <v>00001069170095210500</v>
      </c>
      <c r="L104" s="2" t="s">
        <v>126</v>
      </c>
    </row>
    <row r="105" spans="1:12" s="8" customFormat="1">
      <c r="A105" s="19" t="s">
        <v>127</v>
      </c>
      <c r="B105" s="52" t="s">
        <v>7</v>
      </c>
      <c r="C105" s="53" t="s">
        <v>70</v>
      </c>
      <c r="D105" s="68" t="s">
        <v>121</v>
      </c>
      <c r="E105" s="133" t="s">
        <v>124</v>
      </c>
      <c r="F105" s="134"/>
      <c r="G105" s="69" t="s">
        <v>128</v>
      </c>
      <c r="H105" s="54">
        <v>400000</v>
      </c>
      <c r="I105" s="55">
        <v>100000</v>
      </c>
      <c r="J105" s="56">
        <f>IF(IF(H105="",0,H105)=0,0,(IF(H105&gt;0,IF(I105&gt;H105,0,H105-I105),IF(I105&gt;H105,H105-I105,0))))</f>
        <v>300000</v>
      </c>
      <c r="K105" s="11" t="str">
        <f t="shared" si="2"/>
        <v>00001069170095210540</v>
      </c>
      <c r="L105" s="7" t="str">
        <f>C105 &amp; D105 &amp;E105 &amp; F105 &amp; G105</f>
        <v>00001069170095210540</v>
      </c>
    </row>
    <row r="106" spans="1:12">
      <c r="A106" s="18" t="s">
        <v>129</v>
      </c>
      <c r="B106" s="50" t="s">
        <v>7</v>
      </c>
      <c r="C106" s="51" t="s">
        <v>70</v>
      </c>
      <c r="D106" s="66" t="s">
        <v>131</v>
      </c>
      <c r="E106" s="146" t="s">
        <v>94</v>
      </c>
      <c r="F106" s="147"/>
      <c r="G106" s="67" t="s">
        <v>70</v>
      </c>
      <c r="H106" s="45">
        <v>100000</v>
      </c>
      <c r="I106" s="48">
        <v>0</v>
      </c>
      <c r="J106" s="49">
        <v>100000</v>
      </c>
      <c r="K106" s="11" t="str">
        <f t="shared" si="2"/>
        <v>00001110000000000000</v>
      </c>
      <c r="L106" s="2" t="s">
        <v>130</v>
      </c>
    </row>
    <row r="107" spans="1:12" ht="22.5">
      <c r="A107" s="18" t="s">
        <v>132</v>
      </c>
      <c r="B107" s="50" t="s">
        <v>7</v>
      </c>
      <c r="C107" s="51" t="s">
        <v>70</v>
      </c>
      <c r="D107" s="66" t="s">
        <v>131</v>
      </c>
      <c r="E107" s="146" t="s">
        <v>134</v>
      </c>
      <c r="F107" s="147"/>
      <c r="G107" s="67" t="s">
        <v>70</v>
      </c>
      <c r="H107" s="45">
        <v>100000</v>
      </c>
      <c r="I107" s="48">
        <v>0</v>
      </c>
      <c r="J107" s="49">
        <v>100000</v>
      </c>
      <c r="K107" s="11" t="str">
        <f t="shared" si="2"/>
        <v>00001119390010010000</v>
      </c>
      <c r="L107" s="2" t="s">
        <v>133</v>
      </c>
    </row>
    <row r="108" spans="1:12">
      <c r="A108" s="18" t="s">
        <v>135</v>
      </c>
      <c r="B108" s="50" t="s">
        <v>7</v>
      </c>
      <c r="C108" s="51" t="s">
        <v>70</v>
      </c>
      <c r="D108" s="66" t="s">
        <v>131</v>
      </c>
      <c r="E108" s="146" t="s">
        <v>134</v>
      </c>
      <c r="F108" s="147"/>
      <c r="G108" s="67" t="s">
        <v>137</v>
      </c>
      <c r="H108" s="45">
        <v>100000</v>
      </c>
      <c r="I108" s="48">
        <v>0</v>
      </c>
      <c r="J108" s="49">
        <v>100000</v>
      </c>
      <c r="K108" s="11" t="str">
        <f t="shared" si="2"/>
        <v>00001119390010010800</v>
      </c>
      <c r="L108" s="2" t="s">
        <v>136</v>
      </c>
    </row>
    <row r="109" spans="1:12" s="8" customFormat="1">
      <c r="A109" s="19" t="s">
        <v>138</v>
      </c>
      <c r="B109" s="52" t="s">
        <v>7</v>
      </c>
      <c r="C109" s="53" t="s">
        <v>70</v>
      </c>
      <c r="D109" s="68" t="s">
        <v>131</v>
      </c>
      <c r="E109" s="133" t="s">
        <v>134</v>
      </c>
      <c r="F109" s="134"/>
      <c r="G109" s="69" t="s">
        <v>139</v>
      </c>
      <c r="H109" s="54">
        <v>100000</v>
      </c>
      <c r="I109" s="55">
        <v>0</v>
      </c>
      <c r="J109" s="56">
        <f>IF(IF(H109="",0,H109)=0,0,(IF(H109&gt;0,IF(I109&gt;H109,0,H109-I109),IF(I109&gt;H109,H109-I109,0))))</f>
        <v>100000</v>
      </c>
      <c r="K109" s="11" t="str">
        <f t="shared" si="2"/>
        <v>00001119390010010870</v>
      </c>
      <c r="L109" s="7" t="str">
        <f>C109 &amp; D109 &amp;E109 &amp; F109 &amp; G109</f>
        <v>00001119390010010870</v>
      </c>
    </row>
    <row r="110" spans="1:12">
      <c r="A110" s="18" t="s">
        <v>140</v>
      </c>
      <c r="B110" s="50" t="s">
        <v>7</v>
      </c>
      <c r="C110" s="51" t="s">
        <v>70</v>
      </c>
      <c r="D110" s="66" t="s">
        <v>142</v>
      </c>
      <c r="E110" s="146" t="s">
        <v>94</v>
      </c>
      <c r="F110" s="147"/>
      <c r="G110" s="67" t="s">
        <v>70</v>
      </c>
      <c r="H110" s="45">
        <v>792094.91</v>
      </c>
      <c r="I110" s="48">
        <v>280120.48</v>
      </c>
      <c r="J110" s="49">
        <v>511974.43</v>
      </c>
      <c r="K110" s="11" t="str">
        <f t="shared" si="2"/>
        <v>00001130000000000000</v>
      </c>
      <c r="L110" s="2" t="s">
        <v>141</v>
      </c>
    </row>
    <row r="111" spans="1:12" ht="56.25">
      <c r="A111" s="18" t="s">
        <v>143</v>
      </c>
      <c r="B111" s="50" t="s">
        <v>7</v>
      </c>
      <c r="C111" s="51" t="s">
        <v>70</v>
      </c>
      <c r="D111" s="66" t="s">
        <v>142</v>
      </c>
      <c r="E111" s="146" t="s">
        <v>145</v>
      </c>
      <c r="F111" s="147"/>
      <c r="G111" s="67" t="s">
        <v>70</v>
      </c>
      <c r="H111" s="45">
        <v>9000</v>
      </c>
      <c r="I111" s="48">
        <v>0</v>
      </c>
      <c r="J111" s="49">
        <v>9000</v>
      </c>
      <c r="K111" s="11" t="str">
        <f t="shared" si="2"/>
        <v>00001130900113110000</v>
      </c>
      <c r="L111" s="2" t="s">
        <v>144</v>
      </c>
    </row>
    <row r="112" spans="1:12" ht="22.5">
      <c r="A112" s="18" t="s">
        <v>102</v>
      </c>
      <c r="B112" s="50" t="s">
        <v>7</v>
      </c>
      <c r="C112" s="51" t="s">
        <v>70</v>
      </c>
      <c r="D112" s="66" t="s">
        <v>142</v>
      </c>
      <c r="E112" s="146" t="s">
        <v>145</v>
      </c>
      <c r="F112" s="147"/>
      <c r="G112" s="67" t="s">
        <v>7</v>
      </c>
      <c r="H112" s="45">
        <v>9000</v>
      </c>
      <c r="I112" s="48">
        <v>0</v>
      </c>
      <c r="J112" s="49">
        <v>9000</v>
      </c>
      <c r="K112" s="11" t="str">
        <f t="shared" si="2"/>
        <v>00001130900113110200</v>
      </c>
      <c r="L112" s="2" t="s">
        <v>146</v>
      </c>
    </row>
    <row r="113" spans="1:12" ht="22.5">
      <c r="A113" s="18" t="s">
        <v>104</v>
      </c>
      <c r="B113" s="50" t="s">
        <v>7</v>
      </c>
      <c r="C113" s="51" t="s">
        <v>70</v>
      </c>
      <c r="D113" s="66" t="s">
        <v>142</v>
      </c>
      <c r="E113" s="146" t="s">
        <v>145</v>
      </c>
      <c r="F113" s="147"/>
      <c r="G113" s="67" t="s">
        <v>106</v>
      </c>
      <c r="H113" s="45">
        <v>9000</v>
      </c>
      <c r="I113" s="48">
        <v>0</v>
      </c>
      <c r="J113" s="49">
        <v>9000</v>
      </c>
      <c r="K113" s="11" t="str">
        <f t="shared" si="2"/>
        <v>00001130900113110240</v>
      </c>
      <c r="L113" s="2" t="s">
        <v>147</v>
      </c>
    </row>
    <row r="114" spans="1:12" s="8" customFormat="1">
      <c r="A114" s="19" t="s">
        <v>107</v>
      </c>
      <c r="B114" s="52" t="s">
        <v>7</v>
      </c>
      <c r="C114" s="53" t="s">
        <v>70</v>
      </c>
      <c r="D114" s="68" t="s">
        <v>142</v>
      </c>
      <c r="E114" s="133" t="s">
        <v>145</v>
      </c>
      <c r="F114" s="134"/>
      <c r="G114" s="69" t="s">
        <v>108</v>
      </c>
      <c r="H114" s="54">
        <v>9000</v>
      </c>
      <c r="I114" s="55">
        <v>0</v>
      </c>
      <c r="J114" s="56">
        <f>IF(IF(H114="",0,H114)=0,0,(IF(H114&gt;0,IF(I114&gt;H114,0,H114-I114),IF(I114&gt;H114,H114-I114,0))))</f>
        <v>9000</v>
      </c>
      <c r="K114" s="11" t="str">
        <f t="shared" si="2"/>
        <v>00001130900113110244</v>
      </c>
      <c r="L114" s="7" t="str">
        <f>C114 &amp; D114 &amp;E114 &amp; F114 &amp; G114</f>
        <v>00001130900113110244</v>
      </c>
    </row>
    <row r="115" spans="1:12" ht="56.25">
      <c r="A115" s="18" t="s">
        <v>143</v>
      </c>
      <c r="B115" s="50" t="s">
        <v>7</v>
      </c>
      <c r="C115" s="51" t="s">
        <v>70</v>
      </c>
      <c r="D115" s="66" t="s">
        <v>142</v>
      </c>
      <c r="E115" s="146" t="s">
        <v>149</v>
      </c>
      <c r="F115" s="147"/>
      <c r="G115" s="67" t="s">
        <v>70</v>
      </c>
      <c r="H115" s="45">
        <v>2200</v>
      </c>
      <c r="I115" s="48">
        <v>0</v>
      </c>
      <c r="J115" s="49">
        <v>2200</v>
      </c>
      <c r="K115" s="11" t="str">
        <f t="shared" si="2"/>
        <v>00001130900331100000</v>
      </c>
      <c r="L115" s="2" t="s">
        <v>148</v>
      </c>
    </row>
    <row r="116" spans="1:12" ht="22.5">
      <c r="A116" s="18" t="s">
        <v>102</v>
      </c>
      <c r="B116" s="50" t="s">
        <v>7</v>
      </c>
      <c r="C116" s="51" t="s">
        <v>70</v>
      </c>
      <c r="D116" s="66" t="s">
        <v>142</v>
      </c>
      <c r="E116" s="146" t="s">
        <v>149</v>
      </c>
      <c r="F116" s="147"/>
      <c r="G116" s="67" t="s">
        <v>7</v>
      </c>
      <c r="H116" s="45">
        <v>2200</v>
      </c>
      <c r="I116" s="48">
        <v>0</v>
      </c>
      <c r="J116" s="49">
        <v>2200</v>
      </c>
      <c r="K116" s="11" t="str">
        <f t="shared" si="2"/>
        <v>00001130900331100200</v>
      </c>
      <c r="L116" s="2" t="s">
        <v>150</v>
      </c>
    </row>
    <row r="117" spans="1:12" ht="22.5">
      <c r="A117" s="18" t="s">
        <v>104</v>
      </c>
      <c r="B117" s="50" t="s">
        <v>7</v>
      </c>
      <c r="C117" s="51" t="s">
        <v>70</v>
      </c>
      <c r="D117" s="66" t="s">
        <v>142</v>
      </c>
      <c r="E117" s="146" t="s">
        <v>149</v>
      </c>
      <c r="F117" s="147"/>
      <c r="G117" s="67" t="s">
        <v>106</v>
      </c>
      <c r="H117" s="45">
        <v>2200</v>
      </c>
      <c r="I117" s="48">
        <v>0</v>
      </c>
      <c r="J117" s="49">
        <v>2200</v>
      </c>
      <c r="K117" s="11" t="str">
        <f t="shared" si="2"/>
        <v>00001130900331100240</v>
      </c>
      <c r="L117" s="2" t="s">
        <v>151</v>
      </c>
    </row>
    <row r="118" spans="1:12" s="8" customFormat="1">
      <c r="A118" s="19" t="s">
        <v>107</v>
      </c>
      <c r="B118" s="52" t="s">
        <v>7</v>
      </c>
      <c r="C118" s="53" t="s">
        <v>70</v>
      </c>
      <c r="D118" s="68" t="s">
        <v>142</v>
      </c>
      <c r="E118" s="133" t="s">
        <v>149</v>
      </c>
      <c r="F118" s="134"/>
      <c r="G118" s="69" t="s">
        <v>108</v>
      </c>
      <c r="H118" s="54">
        <v>2200</v>
      </c>
      <c r="I118" s="55">
        <v>0</v>
      </c>
      <c r="J118" s="56">
        <f>IF(IF(H118="",0,H118)=0,0,(IF(H118&gt;0,IF(I118&gt;H118,0,H118-I118),IF(I118&gt;H118,H118-I118,0))))</f>
        <v>2200</v>
      </c>
      <c r="K118" s="11" t="str">
        <f t="shared" si="2"/>
        <v>00001130900331100244</v>
      </c>
      <c r="L118" s="7" t="str">
        <f>C118 &amp; D118 &amp;E118 &amp; F118 &amp; G118</f>
        <v>00001130900331100244</v>
      </c>
    </row>
    <row r="119" spans="1:12" ht="78.75">
      <c r="A119" s="18" t="s">
        <v>152</v>
      </c>
      <c r="B119" s="50" t="s">
        <v>7</v>
      </c>
      <c r="C119" s="51" t="s">
        <v>70</v>
      </c>
      <c r="D119" s="66" t="s">
        <v>142</v>
      </c>
      <c r="E119" s="146" t="s">
        <v>154</v>
      </c>
      <c r="F119" s="147"/>
      <c r="G119" s="67" t="s">
        <v>70</v>
      </c>
      <c r="H119" s="45">
        <v>10000</v>
      </c>
      <c r="I119" s="48">
        <v>0</v>
      </c>
      <c r="J119" s="49">
        <v>10000</v>
      </c>
      <c r="K119" s="11" t="str">
        <f t="shared" si="2"/>
        <v>00001131700666400000</v>
      </c>
      <c r="L119" s="2" t="s">
        <v>153</v>
      </c>
    </row>
    <row r="120" spans="1:12" ht="22.5">
      <c r="A120" s="18" t="s">
        <v>102</v>
      </c>
      <c r="B120" s="50" t="s">
        <v>7</v>
      </c>
      <c r="C120" s="51" t="s">
        <v>70</v>
      </c>
      <c r="D120" s="66" t="s">
        <v>142</v>
      </c>
      <c r="E120" s="146" t="s">
        <v>154</v>
      </c>
      <c r="F120" s="147"/>
      <c r="G120" s="67" t="s">
        <v>7</v>
      </c>
      <c r="H120" s="45">
        <v>10000</v>
      </c>
      <c r="I120" s="48">
        <v>0</v>
      </c>
      <c r="J120" s="49">
        <v>10000</v>
      </c>
      <c r="K120" s="11" t="str">
        <f t="shared" si="2"/>
        <v>00001131700666400200</v>
      </c>
      <c r="L120" s="2" t="s">
        <v>155</v>
      </c>
    </row>
    <row r="121" spans="1:12" ht="22.5">
      <c r="A121" s="18" t="s">
        <v>104</v>
      </c>
      <c r="B121" s="50" t="s">
        <v>7</v>
      </c>
      <c r="C121" s="51" t="s">
        <v>70</v>
      </c>
      <c r="D121" s="66" t="s">
        <v>142</v>
      </c>
      <c r="E121" s="146" t="s">
        <v>154</v>
      </c>
      <c r="F121" s="147"/>
      <c r="G121" s="67" t="s">
        <v>106</v>
      </c>
      <c r="H121" s="45">
        <v>10000</v>
      </c>
      <c r="I121" s="48">
        <v>0</v>
      </c>
      <c r="J121" s="49">
        <v>10000</v>
      </c>
      <c r="K121" s="11" t="str">
        <f t="shared" si="2"/>
        <v>00001131700666400240</v>
      </c>
      <c r="L121" s="2" t="s">
        <v>156</v>
      </c>
    </row>
    <row r="122" spans="1:12" s="8" customFormat="1">
      <c r="A122" s="19" t="s">
        <v>107</v>
      </c>
      <c r="B122" s="52" t="s">
        <v>7</v>
      </c>
      <c r="C122" s="53" t="s">
        <v>70</v>
      </c>
      <c r="D122" s="68" t="s">
        <v>142</v>
      </c>
      <c r="E122" s="133" t="s">
        <v>154</v>
      </c>
      <c r="F122" s="134"/>
      <c r="G122" s="69" t="s">
        <v>108</v>
      </c>
      <c r="H122" s="54">
        <v>10000</v>
      </c>
      <c r="I122" s="55">
        <v>0</v>
      </c>
      <c r="J122" s="56">
        <f>IF(IF(H122="",0,H122)=0,0,(IF(H122&gt;0,IF(I122&gt;H122,0,H122-I122),IF(I122&gt;H122,H122-I122,0))))</f>
        <v>10000</v>
      </c>
      <c r="K122" s="11" t="str">
        <f t="shared" si="2"/>
        <v>00001131700666400244</v>
      </c>
      <c r="L122" s="7" t="str">
        <f>C122 &amp; D122 &amp;E122 &amp; F122 &amp; G122</f>
        <v>00001131700666400244</v>
      </c>
    </row>
    <row r="123" spans="1:12">
      <c r="A123" s="18" t="s">
        <v>140</v>
      </c>
      <c r="B123" s="50" t="s">
        <v>7</v>
      </c>
      <c r="C123" s="51" t="s">
        <v>70</v>
      </c>
      <c r="D123" s="66" t="s">
        <v>142</v>
      </c>
      <c r="E123" s="146" t="s">
        <v>158</v>
      </c>
      <c r="F123" s="147"/>
      <c r="G123" s="67" t="s">
        <v>70</v>
      </c>
      <c r="H123" s="45">
        <v>109368.96000000001</v>
      </c>
      <c r="I123" s="48">
        <v>68590.460000000006</v>
      </c>
      <c r="J123" s="49">
        <v>40778.5</v>
      </c>
      <c r="K123" s="11" t="str">
        <f t="shared" si="2"/>
        <v>00001139450010430000</v>
      </c>
      <c r="L123" s="2" t="s">
        <v>157</v>
      </c>
    </row>
    <row r="124" spans="1:12">
      <c r="A124" s="18" t="s">
        <v>135</v>
      </c>
      <c r="B124" s="50" t="s">
        <v>7</v>
      </c>
      <c r="C124" s="51" t="s">
        <v>70</v>
      </c>
      <c r="D124" s="66" t="s">
        <v>142</v>
      </c>
      <c r="E124" s="146" t="s">
        <v>158</v>
      </c>
      <c r="F124" s="147"/>
      <c r="G124" s="67" t="s">
        <v>137</v>
      </c>
      <c r="H124" s="45">
        <v>109368.96000000001</v>
      </c>
      <c r="I124" s="48">
        <v>68590.460000000006</v>
      </c>
      <c r="J124" s="49">
        <v>40778.5</v>
      </c>
      <c r="K124" s="11" t="str">
        <f t="shared" si="2"/>
        <v>00001139450010430800</v>
      </c>
      <c r="L124" s="2" t="s">
        <v>159</v>
      </c>
    </row>
    <row r="125" spans="1:12">
      <c r="A125" s="18" t="s">
        <v>160</v>
      </c>
      <c r="B125" s="50" t="s">
        <v>7</v>
      </c>
      <c r="C125" s="51" t="s">
        <v>70</v>
      </c>
      <c r="D125" s="66" t="s">
        <v>142</v>
      </c>
      <c r="E125" s="146" t="s">
        <v>158</v>
      </c>
      <c r="F125" s="147"/>
      <c r="G125" s="67" t="s">
        <v>162</v>
      </c>
      <c r="H125" s="45">
        <v>16160.96</v>
      </c>
      <c r="I125" s="48">
        <v>15160.96</v>
      </c>
      <c r="J125" s="49">
        <v>1000</v>
      </c>
      <c r="K125" s="11" t="str">
        <f t="shared" si="2"/>
        <v>00001139450010430830</v>
      </c>
      <c r="L125" s="2" t="s">
        <v>161</v>
      </c>
    </row>
    <row r="126" spans="1:12" s="8" customFormat="1" ht="22.5">
      <c r="A126" s="19" t="s">
        <v>163</v>
      </c>
      <c r="B126" s="52" t="s">
        <v>7</v>
      </c>
      <c r="C126" s="53" t="s">
        <v>70</v>
      </c>
      <c r="D126" s="68" t="s">
        <v>142</v>
      </c>
      <c r="E126" s="133" t="s">
        <v>158</v>
      </c>
      <c r="F126" s="134"/>
      <c r="G126" s="69" t="s">
        <v>164</v>
      </c>
      <c r="H126" s="54">
        <v>16160.96</v>
      </c>
      <c r="I126" s="55">
        <v>15160.96</v>
      </c>
      <c r="J126" s="56">
        <f>IF(IF(H126="",0,H126)=0,0,(IF(H126&gt;0,IF(I126&gt;H126,0,H126-I126),IF(I126&gt;H126,H126-I126,0))))</f>
        <v>1000</v>
      </c>
      <c r="K126" s="11" t="str">
        <f t="shared" si="2"/>
        <v>00001139450010430831</v>
      </c>
      <c r="L126" s="7" t="str">
        <f>C126 &amp; D126 &amp;E126 &amp; F126 &amp; G126</f>
        <v>00001139450010430831</v>
      </c>
    </row>
    <row r="127" spans="1:12">
      <c r="A127" s="18" t="s">
        <v>165</v>
      </c>
      <c r="B127" s="50" t="s">
        <v>7</v>
      </c>
      <c r="C127" s="51" t="s">
        <v>70</v>
      </c>
      <c r="D127" s="66" t="s">
        <v>142</v>
      </c>
      <c r="E127" s="146" t="s">
        <v>158</v>
      </c>
      <c r="F127" s="147"/>
      <c r="G127" s="67" t="s">
        <v>167</v>
      </c>
      <c r="H127" s="45">
        <v>93208</v>
      </c>
      <c r="I127" s="48">
        <v>53429.5</v>
      </c>
      <c r="J127" s="49">
        <v>39778.5</v>
      </c>
      <c r="K127" s="11" t="str">
        <f t="shared" si="2"/>
        <v>00001139450010430850</v>
      </c>
      <c r="L127" s="2" t="s">
        <v>166</v>
      </c>
    </row>
    <row r="128" spans="1:12" s="8" customFormat="1">
      <c r="A128" s="19" t="s">
        <v>168</v>
      </c>
      <c r="B128" s="52" t="s">
        <v>7</v>
      </c>
      <c r="C128" s="53" t="s">
        <v>70</v>
      </c>
      <c r="D128" s="68" t="s">
        <v>142</v>
      </c>
      <c r="E128" s="133" t="s">
        <v>158</v>
      </c>
      <c r="F128" s="134"/>
      <c r="G128" s="69" t="s">
        <v>169</v>
      </c>
      <c r="H128" s="54">
        <v>93208</v>
      </c>
      <c r="I128" s="55">
        <v>53429.5</v>
      </c>
      <c r="J128" s="56">
        <f>IF(IF(H128="",0,H128)=0,0,(IF(H128&gt;0,IF(I128&gt;H128,0,H128-I128),IF(I128&gt;H128,H128-I128,0))))</f>
        <v>39778.5</v>
      </c>
      <c r="K128" s="11" t="str">
        <f t="shared" si="2"/>
        <v>00001139450010430853</v>
      </c>
      <c r="L128" s="7" t="str">
        <f>C128 &amp; D128 &amp;E128 &amp; F128 &amp; G128</f>
        <v>00001139450010430853</v>
      </c>
    </row>
    <row r="129" spans="1:12" ht="22.5">
      <c r="A129" s="18" t="s">
        <v>170</v>
      </c>
      <c r="B129" s="50" t="s">
        <v>7</v>
      </c>
      <c r="C129" s="51" t="s">
        <v>70</v>
      </c>
      <c r="D129" s="66" t="s">
        <v>142</v>
      </c>
      <c r="E129" s="146" t="s">
        <v>172</v>
      </c>
      <c r="F129" s="147"/>
      <c r="G129" s="67" t="s">
        <v>70</v>
      </c>
      <c r="H129" s="45">
        <v>438859.28</v>
      </c>
      <c r="I129" s="48">
        <v>170330.02</v>
      </c>
      <c r="J129" s="49">
        <v>268529.26</v>
      </c>
      <c r="K129" s="11" t="str">
        <f t="shared" si="2"/>
        <v>00001139460010410000</v>
      </c>
      <c r="L129" s="2" t="s">
        <v>171</v>
      </c>
    </row>
    <row r="130" spans="1:12" ht="22.5">
      <c r="A130" s="18" t="s">
        <v>102</v>
      </c>
      <c r="B130" s="50" t="s">
        <v>7</v>
      </c>
      <c r="C130" s="51" t="s">
        <v>70</v>
      </c>
      <c r="D130" s="66" t="s">
        <v>142</v>
      </c>
      <c r="E130" s="146" t="s">
        <v>172</v>
      </c>
      <c r="F130" s="147"/>
      <c r="G130" s="67" t="s">
        <v>7</v>
      </c>
      <c r="H130" s="45">
        <v>438859.28</v>
      </c>
      <c r="I130" s="48">
        <v>170330.02</v>
      </c>
      <c r="J130" s="49">
        <v>268529.26</v>
      </c>
      <c r="K130" s="11" t="str">
        <f t="shared" si="2"/>
        <v>00001139460010410200</v>
      </c>
      <c r="L130" s="2" t="s">
        <v>173</v>
      </c>
    </row>
    <row r="131" spans="1:12" ht="22.5">
      <c r="A131" s="18" t="s">
        <v>104</v>
      </c>
      <c r="B131" s="50" t="s">
        <v>7</v>
      </c>
      <c r="C131" s="51" t="s">
        <v>70</v>
      </c>
      <c r="D131" s="66" t="s">
        <v>142</v>
      </c>
      <c r="E131" s="146" t="s">
        <v>172</v>
      </c>
      <c r="F131" s="147"/>
      <c r="G131" s="67" t="s">
        <v>106</v>
      </c>
      <c r="H131" s="45">
        <v>438859.28</v>
      </c>
      <c r="I131" s="48">
        <v>170330.02</v>
      </c>
      <c r="J131" s="49">
        <v>268529.26</v>
      </c>
      <c r="K131" s="11" t="str">
        <f t="shared" si="2"/>
        <v>00001139460010410240</v>
      </c>
      <c r="L131" s="2" t="s">
        <v>174</v>
      </c>
    </row>
    <row r="132" spans="1:12" s="8" customFormat="1">
      <c r="A132" s="19" t="s">
        <v>107</v>
      </c>
      <c r="B132" s="52" t="s">
        <v>7</v>
      </c>
      <c r="C132" s="53" t="s">
        <v>70</v>
      </c>
      <c r="D132" s="68" t="s">
        <v>142</v>
      </c>
      <c r="E132" s="133" t="s">
        <v>172</v>
      </c>
      <c r="F132" s="134"/>
      <c r="G132" s="69" t="s">
        <v>108</v>
      </c>
      <c r="H132" s="54">
        <v>438859.28</v>
      </c>
      <c r="I132" s="55">
        <v>170330.02</v>
      </c>
      <c r="J132" s="56">
        <f>IF(IF(H132="",0,H132)=0,0,(IF(H132&gt;0,IF(I132&gt;H132,0,H132-I132),IF(I132&gt;H132,H132-I132,0))))</f>
        <v>268529.26</v>
      </c>
      <c r="K132" s="11" t="str">
        <f t="shared" si="2"/>
        <v>00001139460010410244</v>
      </c>
      <c r="L132" s="7" t="str">
        <f>C132 &amp; D132 &amp;E132 &amp; F132 &amp; G132</f>
        <v>00001139460010410244</v>
      </c>
    </row>
    <row r="133" spans="1:12" ht="22.5">
      <c r="A133" s="18" t="s">
        <v>175</v>
      </c>
      <c r="B133" s="50" t="s">
        <v>7</v>
      </c>
      <c r="C133" s="51" t="s">
        <v>70</v>
      </c>
      <c r="D133" s="66" t="s">
        <v>142</v>
      </c>
      <c r="E133" s="146" t="s">
        <v>177</v>
      </c>
      <c r="F133" s="147"/>
      <c r="G133" s="67" t="s">
        <v>70</v>
      </c>
      <c r="H133" s="45">
        <v>222666.67</v>
      </c>
      <c r="I133" s="48">
        <v>41200</v>
      </c>
      <c r="J133" s="49">
        <v>181466.67</v>
      </c>
      <c r="K133" s="11" t="str">
        <f t="shared" si="2"/>
        <v>00001139460010420000</v>
      </c>
      <c r="L133" s="2" t="s">
        <v>176</v>
      </c>
    </row>
    <row r="134" spans="1:12" ht="22.5">
      <c r="A134" s="18" t="s">
        <v>102</v>
      </c>
      <c r="B134" s="50" t="s">
        <v>7</v>
      </c>
      <c r="C134" s="51" t="s">
        <v>70</v>
      </c>
      <c r="D134" s="66" t="s">
        <v>142</v>
      </c>
      <c r="E134" s="146" t="s">
        <v>177</v>
      </c>
      <c r="F134" s="147"/>
      <c r="G134" s="67" t="s">
        <v>7</v>
      </c>
      <c r="H134" s="45">
        <v>222666.67</v>
      </c>
      <c r="I134" s="48">
        <v>41200</v>
      </c>
      <c r="J134" s="49">
        <v>181466.67</v>
      </c>
      <c r="K134" s="11" t="str">
        <f t="shared" si="2"/>
        <v>00001139460010420200</v>
      </c>
      <c r="L134" s="2" t="s">
        <v>178</v>
      </c>
    </row>
    <row r="135" spans="1:12" ht="22.5">
      <c r="A135" s="18" t="s">
        <v>104</v>
      </c>
      <c r="B135" s="50" t="s">
        <v>7</v>
      </c>
      <c r="C135" s="51" t="s">
        <v>70</v>
      </c>
      <c r="D135" s="66" t="s">
        <v>142</v>
      </c>
      <c r="E135" s="146" t="s">
        <v>177</v>
      </c>
      <c r="F135" s="147"/>
      <c r="G135" s="67" t="s">
        <v>106</v>
      </c>
      <c r="H135" s="45">
        <v>222666.67</v>
      </c>
      <c r="I135" s="48">
        <v>41200</v>
      </c>
      <c r="J135" s="49">
        <v>181466.67</v>
      </c>
      <c r="K135" s="11" t="str">
        <f t="shared" si="2"/>
        <v>00001139460010420240</v>
      </c>
      <c r="L135" s="2" t="s">
        <v>179</v>
      </c>
    </row>
    <row r="136" spans="1:12" s="8" customFormat="1">
      <c r="A136" s="19" t="s">
        <v>107</v>
      </c>
      <c r="B136" s="52" t="s">
        <v>7</v>
      </c>
      <c r="C136" s="53" t="s">
        <v>70</v>
      </c>
      <c r="D136" s="68" t="s">
        <v>142</v>
      </c>
      <c r="E136" s="133" t="s">
        <v>177</v>
      </c>
      <c r="F136" s="134"/>
      <c r="G136" s="69" t="s">
        <v>108</v>
      </c>
      <c r="H136" s="54">
        <v>222666.67</v>
      </c>
      <c r="I136" s="55">
        <v>41200</v>
      </c>
      <c r="J136" s="56">
        <f>IF(IF(H136="",0,H136)=0,0,(IF(H136&gt;0,IF(I136&gt;H136,0,H136-I136),IF(I136&gt;H136,H136-I136,0))))</f>
        <v>181466.67</v>
      </c>
      <c r="K136" s="11" t="str">
        <f t="shared" si="2"/>
        <v>00001139460010420244</v>
      </c>
      <c r="L136" s="7" t="str">
        <f>C136 &amp; D136 &amp;E136 &amp; F136 &amp; G136</f>
        <v>00001139460010420244</v>
      </c>
    </row>
    <row r="137" spans="1:12" ht="22.5">
      <c r="A137" s="18" t="s">
        <v>180</v>
      </c>
      <c r="B137" s="50" t="s">
        <v>7</v>
      </c>
      <c r="C137" s="51" t="s">
        <v>70</v>
      </c>
      <c r="D137" s="66" t="s">
        <v>182</v>
      </c>
      <c r="E137" s="146" t="s">
        <v>94</v>
      </c>
      <c r="F137" s="147"/>
      <c r="G137" s="67" t="s">
        <v>70</v>
      </c>
      <c r="H137" s="45">
        <v>1543967</v>
      </c>
      <c r="I137" s="48">
        <v>5000</v>
      </c>
      <c r="J137" s="49">
        <v>1538967</v>
      </c>
      <c r="K137" s="11" t="str">
        <f t="shared" si="2"/>
        <v>00003000000000000000</v>
      </c>
      <c r="L137" s="2" t="s">
        <v>181</v>
      </c>
    </row>
    <row r="138" spans="1:12">
      <c r="A138" s="18" t="s">
        <v>183</v>
      </c>
      <c r="B138" s="50" t="s">
        <v>7</v>
      </c>
      <c r="C138" s="51" t="s">
        <v>70</v>
      </c>
      <c r="D138" s="66" t="s">
        <v>185</v>
      </c>
      <c r="E138" s="146" t="s">
        <v>94</v>
      </c>
      <c r="F138" s="147"/>
      <c r="G138" s="67" t="s">
        <v>70</v>
      </c>
      <c r="H138" s="45">
        <v>260000</v>
      </c>
      <c r="I138" s="48">
        <v>5000</v>
      </c>
      <c r="J138" s="49">
        <v>255000</v>
      </c>
      <c r="K138" s="11" t="str">
        <f t="shared" si="2"/>
        <v>00003100000000000000</v>
      </c>
      <c r="L138" s="2" t="s">
        <v>184</v>
      </c>
    </row>
    <row r="139" spans="1:12" ht="22.5">
      <c r="A139" s="18" t="s">
        <v>186</v>
      </c>
      <c r="B139" s="50" t="s">
        <v>7</v>
      </c>
      <c r="C139" s="51" t="s">
        <v>70</v>
      </c>
      <c r="D139" s="66" t="s">
        <v>185</v>
      </c>
      <c r="E139" s="146" t="s">
        <v>188</v>
      </c>
      <c r="F139" s="147"/>
      <c r="G139" s="67" t="s">
        <v>70</v>
      </c>
      <c r="H139" s="45">
        <v>5000</v>
      </c>
      <c r="I139" s="48">
        <v>5000</v>
      </c>
      <c r="J139" s="49">
        <v>0</v>
      </c>
      <c r="K139" s="11" t="str">
        <f t="shared" si="2"/>
        <v>00003101900140110000</v>
      </c>
      <c r="L139" s="2" t="s">
        <v>187</v>
      </c>
    </row>
    <row r="140" spans="1:12" ht="22.5">
      <c r="A140" s="18" t="s">
        <v>102</v>
      </c>
      <c r="B140" s="50" t="s">
        <v>7</v>
      </c>
      <c r="C140" s="51" t="s">
        <v>70</v>
      </c>
      <c r="D140" s="66" t="s">
        <v>185</v>
      </c>
      <c r="E140" s="146" t="s">
        <v>188</v>
      </c>
      <c r="F140" s="147"/>
      <c r="G140" s="67" t="s">
        <v>7</v>
      </c>
      <c r="H140" s="45">
        <v>5000</v>
      </c>
      <c r="I140" s="48">
        <v>5000</v>
      </c>
      <c r="J140" s="49">
        <v>0</v>
      </c>
      <c r="K140" s="11" t="str">
        <f t="shared" si="2"/>
        <v>00003101900140110200</v>
      </c>
      <c r="L140" s="2" t="s">
        <v>189</v>
      </c>
    </row>
    <row r="141" spans="1:12" ht="22.5">
      <c r="A141" s="18" t="s">
        <v>104</v>
      </c>
      <c r="B141" s="50" t="s">
        <v>7</v>
      </c>
      <c r="C141" s="51" t="s">
        <v>70</v>
      </c>
      <c r="D141" s="66" t="s">
        <v>185</v>
      </c>
      <c r="E141" s="146" t="s">
        <v>188</v>
      </c>
      <c r="F141" s="147"/>
      <c r="G141" s="67" t="s">
        <v>106</v>
      </c>
      <c r="H141" s="45">
        <v>5000</v>
      </c>
      <c r="I141" s="48">
        <v>5000</v>
      </c>
      <c r="J141" s="49">
        <v>0</v>
      </c>
      <c r="K141" s="11" t="str">
        <f t="shared" si="2"/>
        <v>00003101900140110240</v>
      </c>
      <c r="L141" s="2" t="s">
        <v>190</v>
      </c>
    </row>
    <row r="142" spans="1:12" s="8" customFormat="1">
      <c r="A142" s="19" t="s">
        <v>107</v>
      </c>
      <c r="B142" s="52" t="s">
        <v>7</v>
      </c>
      <c r="C142" s="53" t="s">
        <v>70</v>
      </c>
      <c r="D142" s="68" t="s">
        <v>185</v>
      </c>
      <c r="E142" s="133" t="s">
        <v>188</v>
      </c>
      <c r="F142" s="134"/>
      <c r="G142" s="69" t="s">
        <v>108</v>
      </c>
      <c r="H142" s="54">
        <v>5000</v>
      </c>
      <c r="I142" s="55">
        <v>5000</v>
      </c>
      <c r="J142" s="56">
        <f>IF(IF(H142="",0,H142)=0,0,(IF(H142&gt;0,IF(I142&gt;H142,0,H142-I142),IF(I142&gt;H142,H142-I142,0))))</f>
        <v>0</v>
      </c>
      <c r="K142" s="11" t="str">
        <f t="shared" si="2"/>
        <v>00003101900140110244</v>
      </c>
      <c r="L142" s="7" t="str">
        <f>C142 &amp; D142 &amp;E142 &amp; F142 &amp; G142</f>
        <v>00003101900140110244</v>
      </c>
    </row>
    <row r="143" spans="1:12" ht="22.5">
      <c r="A143" s="18" t="s">
        <v>186</v>
      </c>
      <c r="B143" s="50" t="s">
        <v>7</v>
      </c>
      <c r="C143" s="51" t="s">
        <v>70</v>
      </c>
      <c r="D143" s="66" t="s">
        <v>185</v>
      </c>
      <c r="E143" s="146" t="s">
        <v>192</v>
      </c>
      <c r="F143" s="147"/>
      <c r="G143" s="67" t="s">
        <v>70</v>
      </c>
      <c r="H143" s="45">
        <v>255000</v>
      </c>
      <c r="I143" s="48">
        <v>0</v>
      </c>
      <c r="J143" s="49">
        <v>255000</v>
      </c>
      <c r="K143" s="11" t="str">
        <f t="shared" si="2"/>
        <v>00003101900340110000</v>
      </c>
      <c r="L143" s="2" t="s">
        <v>191</v>
      </c>
    </row>
    <row r="144" spans="1:12" ht="22.5">
      <c r="A144" s="18" t="s">
        <v>102</v>
      </c>
      <c r="B144" s="50" t="s">
        <v>7</v>
      </c>
      <c r="C144" s="51" t="s">
        <v>70</v>
      </c>
      <c r="D144" s="66" t="s">
        <v>185</v>
      </c>
      <c r="E144" s="146" t="s">
        <v>192</v>
      </c>
      <c r="F144" s="147"/>
      <c r="G144" s="67" t="s">
        <v>7</v>
      </c>
      <c r="H144" s="45">
        <v>160000</v>
      </c>
      <c r="I144" s="48">
        <v>0</v>
      </c>
      <c r="J144" s="49">
        <v>160000</v>
      </c>
      <c r="K144" s="11" t="str">
        <f t="shared" si="2"/>
        <v>00003101900340110200</v>
      </c>
      <c r="L144" s="2" t="s">
        <v>193</v>
      </c>
    </row>
    <row r="145" spans="1:12" ht="22.5">
      <c r="A145" s="18" t="s">
        <v>104</v>
      </c>
      <c r="B145" s="50" t="s">
        <v>7</v>
      </c>
      <c r="C145" s="51" t="s">
        <v>70</v>
      </c>
      <c r="D145" s="66" t="s">
        <v>185</v>
      </c>
      <c r="E145" s="146" t="s">
        <v>192</v>
      </c>
      <c r="F145" s="147"/>
      <c r="G145" s="67" t="s">
        <v>106</v>
      </c>
      <c r="H145" s="45">
        <v>160000</v>
      </c>
      <c r="I145" s="48">
        <v>0</v>
      </c>
      <c r="J145" s="49">
        <v>160000</v>
      </c>
      <c r="K145" s="11" t="str">
        <f t="shared" si="2"/>
        <v>00003101900340110240</v>
      </c>
      <c r="L145" s="2" t="s">
        <v>194</v>
      </c>
    </row>
    <row r="146" spans="1:12" s="8" customFormat="1">
      <c r="A146" s="19" t="s">
        <v>107</v>
      </c>
      <c r="B146" s="52" t="s">
        <v>7</v>
      </c>
      <c r="C146" s="53" t="s">
        <v>70</v>
      </c>
      <c r="D146" s="68" t="s">
        <v>185</v>
      </c>
      <c r="E146" s="133" t="s">
        <v>192</v>
      </c>
      <c r="F146" s="134"/>
      <c r="G146" s="69" t="s">
        <v>108</v>
      </c>
      <c r="H146" s="54">
        <v>160000</v>
      </c>
      <c r="I146" s="55">
        <v>0</v>
      </c>
      <c r="J146" s="56">
        <f>IF(IF(H146="",0,H146)=0,0,(IF(H146&gt;0,IF(I146&gt;H146,0,H146-I146),IF(I146&gt;H146,H146-I146,0))))</f>
        <v>160000</v>
      </c>
      <c r="K146" s="11" t="str">
        <f t="shared" si="2"/>
        <v>00003101900340110244</v>
      </c>
      <c r="L146" s="7" t="str">
        <f>C146 &amp; D146 &amp;E146 &amp; F146 &amp; G146</f>
        <v>00003101900340110244</v>
      </c>
    </row>
    <row r="147" spans="1:12">
      <c r="A147" s="18" t="s">
        <v>135</v>
      </c>
      <c r="B147" s="50" t="s">
        <v>7</v>
      </c>
      <c r="C147" s="51" t="s">
        <v>70</v>
      </c>
      <c r="D147" s="66" t="s">
        <v>185</v>
      </c>
      <c r="E147" s="146" t="s">
        <v>192</v>
      </c>
      <c r="F147" s="147"/>
      <c r="G147" s="67" t="s">
        <v>137</v>
      </c>
      <c r="H147" s="45">
        <v>95000</v>
      </c>
      <c r="I147" s="48">
        <v>0</v>
      </c>
      <c r="J147" s="49">
        <v>95000</v>
      </c>
      <c r="K147" s="11" t="str">
        <f t="shared" si="2"/>
        <v>00003101900340110800</v>
      </c>
      <c r="L147" s="2" t="s">
        <v>195</v>
      </c>
    </row>
    <row r="148" spans="1:12" ht="45">
      <c r="A148" s="18" t="s">
        <v>196</v>
      </c>
      <c r="B148" s="50" t="s">
        <v>7</v>
      </c>
      <c r="C148" s="51" t="s">
        <v>70</v>
      </c>
      <c r="D148" s="66" t="s">
        <v>185</v>
      </c>
      <c r="E148" s="146" t="s">
        <v>192</v>
      </c>
      <c r="F148" s="147"/>
      <c r="G148" s="67" t="s">
        <v>198</v>
      </c>
      <c r="H148" s="45">
        <v>95000</v>
      </c>
      <c r="I148" s="48">
        <v>0</v>
      </c>
      <c r="J148" s="49">
        <v>95000</v>
      </c>
      <c r="K148" s="11" t="str">
        <f t="shared" si="2"/>
        <v>00003101900340110810</v>
      </c>
      <c r="L148" s="2" t="s">
        <v>197</v>
      </c>
    </row>
    <row r="149" spans="1:12" s="8" customFormat="1" ht="45">
      <c r="A149" s="19" t="s">
        <v>199</v>
      </c>
      <c r="B149" s="52" t="s">
        <v>7</v>
      </c>
      <c r="C149" s="53" t="s">
        <v>70</v>
      </c>
      <c r="D149" s="68" t="s">
        <v>185</v>
      </c>
      <c r="E149" s="133" t="s">
        <v>192</v>
      </c>
      <c r="F149" s="134"/>
      <c r="G149" s="69" t="s">
        <v>200</v>
      </c>
      <c r="H149" s="54">
        <v>95000</v>
      </c>
      <c r="I149" s="55">
        <v>0</v>
      </c>
      <c r="J149" s="56">
        <f>IF(IF(H149="",0,H149)=0,0,(IF(H149&gt;0,IF(I149&gt;H149,0,H149-I149),IF(I149&gt;H149,H149-I149,0))))</f>
        <v>95000</v>
      </c>
      <c r="K149" s="11" t="str">
        <f t="shared" si="2"/>
        <v>00003101900340110811</v>
      </c>
      <c r="L149" s="7" t="str">
        <f>C149 &amp; D149 &amp;E149 &amp; F149 &amp; G149</f>
        <v>00003101900340110811</v>
      </c>
    </row>
    <row r="150" spans="1:12" ht="22.5">
      <c r="A150" s="18" t="s">
        <v>201</v>
      </c>
      <c r="B150" s="50" t="s">
        <v>7</v>
      </c>
      <c r="C150" s="51" t="s">
        <v>70</v>
      </c>
      <c r="D150" s="66" t="s">
        <v>203</v>
      </c>
      <c r="E150" s="146" t="s">
        <v>94</v>
      </c>
      <c r="F150" s="147"/>
      <c r="G150" s="67" t="s">
        <v>70</v>
      </c>
      <c r="H150" s="45">
        <v>1283967</v>
      </c>
      <c r="I150" s="48">
        <v>0</v>
      </c>
      <c r="J150" s="49">
        <v>1283967</v>
      </c>
      <c r="K150" s="11" t="str">
        <f t="shared" si="2"/>
        <v>00003140000000000000</v>
      </c>
      <c r="L150" s="2" t="s">
        <v>202</v>
      </c>
    </row>
    <row r="151" spans="1:12" ht="22.5">
      <c r="A151" s="18" t="s">
        <v>204</v>
      </c>
      <c r="B151" s="50" t="s">
        <v>7</v>
      </c>
      <c r="C151" s="51" t="s">
        <v>70</v>
      </c>
      <c r="D151" s="66" t="s">
        <v>203</v>
      </c>
      <c r="E151" s="146" t="s">
        <v>206</v>
      </c>
      <c r="F151" s="147"/>
      <c r="G151" s="67" t="s">
        <v>70</v>
      </c>
      <c r="H151" s="45">
        <v>300000</v>
      </c>
      <c r="I151" s="48">
        <v>0</v>
      </c>
      <c r="J151" s="49">
        <v>300000</v>
      </c>
      <c r="K151" s="11" t="str">
        <f t="shared" si="2"/>
        <v>00003140900112400000</v>
      </c>
      <c r="L151" s="2" t="s">
        <v>205</v>
      </c>
    </row>
    <row r="152" spans="1:12" ht="22.5">
      <c r="A152" s="18" t="s">
        <v>207</v>
      </c>
      <c r="B152" s="50" t="s">
        <v>7</v>
      </c>
      <c r="C152" s="51" t="s">
        <v>70</v>
      </c>
      <c r="D152" s="66" t="s">
        <v>203</v>
      </c>
      <c r="E152" s="146" t="s">
        <v>206</v>
      </c>
      <c r="F152" s="147"/>
      <c r="G152" s="67" t="s">
        <v>209</v>
      </c>
      <c r="H152" s="45">
        <v>300000</v>
      </c>
      <c r="I152" s="48">
        <v>0</v>
      </c>
      <c r="J152" s="49">
        <v>300000</v>
      </c>
      <c r="K152" s="11" t="str">
        <f t="shared" ref="K152:K215" si="3">C152 &amp; D152 &amp;E152 &amp; F152 &amp; G152</f>
        <v>00003140900112400400</v>
      </c>
      <c r="L152" s="2" t="s">
        <v>208</v>
      </c>
    </row>
    <row r="153" spans="1:12">
      <c r="A153" s="18" t="s">
        <v>210</v>
      </c>
      <c r="B153" s="50" t="s">
        <v>7</v>
      </c>
      <c r="C153" s="51" t="s">
        <v>70</v>
      </c>
      <c r="D153" s="66" t="s">
        <v>203</v>
      </c>
      <c r="E153" s="146" t="s">
        <v>206</v>
      </c>
      <c r="F153" s="147"/>
      <c r="G153" s="67" t="s">
        <v>212</v>
      </c>
      <c r="H153" s="45">
        <v>300000</v>
      </c>
      <c r="I153" s="48">
        <v>0</v>
      </c>
      <c r="J153" s="49">
        <v>300000</v>
      </c>
      <c r="K153" s="11" t="str">
        <f t="shared" si="3"/>
        <v>00003140900112400410</v>
      </c>
      <c r="L153" s="2" t="s">
        <v>211</v>
      </c>
    </row>
    <row r="154" spans="1:12" s="8" customFormat="1" ht="33.75">
      <c r="A154" s="19" t="s">
        <v>213</v>
      </c>
      <c r="B154" s="52" t="s">
        <v>7</v>
      </c>
      <c r="C154" s="53" t="s">
        <v>70</v>
      </c>
      <c r="D154" s="68" t="s">
        <v>203</v>
      </c>
      <c r="E154" s="133" t="s">
        <v>206</v>
      </c>
      <c r="F154" s="134"/>
      <c r="G154" s="69" t="s">
        <v>214</v>
      </c>
      <c r="H154" s="54">
        <v>300000</v>
      </c>
      <c r="I154" s="55">
        <v>0</v>
      </c>
      <c r="J154" s="56">
        <f>IF(IF(H154="",0,H154)=0,0,(IF(H154&gt;0,IF(I154&gt;H154,0,H154-I154),IF(I154&gt;H154,H154-I154,0))))</f>
        <v>300000</v>
      </c>
      <c r="K154" s="11" t="str">
        <f t="shared" si="3"/>
        <v>00003140900112400414</v>
      </c>
      <c r="L154" s="7" t="str">
        <f>C154 &amp; D154 &amp;E154 &amp; F154 &amp; G154</f>
        <v>00003140900112400414</v>
      </c>
    </row>
    <row r="155" spans="1:12" ht="22.5">
      <c r="A155" s="18" t="s">
        <v>215</v>
      </c>
      <c r="B155" s="50" t="s">
        <v>7</v>
      </c>
      <c r="C155" s="51" t="s">
        <v>70</v>
      </c>
      <c r="D155" s="66" t="s">
        <v>203</v>
      </c>
      <c r="E155" s="146" t="s">
        <v>217</v>
      </c>
      <c r="F155" s="147"/>
      <c r="G155" s="67" t="s">
        <v>70</v>
      </c>
      <c r="H155" s="45">
        <v>902967</v>
      </c>
      <c r="I155" s="48">
        <v>0</v>
      </c>
      <c r="J155" s="49">
        <v>902967</v>
      </c>
      <c r="K155" s="11" t="str">
        <f t="shared" si="3"/>
        <v>00003140900112500000</v>
      </c>
      <c r="L155" s="2" t="s">
        <v>216</v>
      </c>
    </row>
    <row r="156" spans="1:12" ht="22.5">
      <c r="A156" s="18" t="s">
        <v>207</v>
      </c>
      <c r="B156" s="50" t="s">
        <v>7</v>
      </c>
      <c r="C156" s="51" t="s">
        <v>70</v>
      </c>
      <c r="D156" s="66" t="s">
        <v>203</v>
      </c>
      <c r="E156" s="146" t="s">
        <v>217</v>
      </c>
      <c r="F156" s="147"/>
      <c r="G156" s="67" t="s">
        <v>209</v>
      </c>
      <c r="H156" s="45">
        <v>902967</v>
      </c>
      <c r="I156" s="48">
        <v>0</v>
      </c>
      <c r="J156" s="49">
        <v>902967</v>
      </c>
      <c r="K156" s="11" t="str">
        <f t="shared" si="3"/>
        <v>00003140900112500400</v>
      </c>
      <c r="L156" s="2" t="s">
        <v>218</v>
      </c>
    </row>
    <row r="157" spans="1:12">
      <c r="A157" s="18" t="s">
        <v>210</v>
      </c>
      <c r="B157" s="50" t="s">
        <v>7</v>
      </c>
      <c r="C157" s="51" t="s">
        <v>70</v>
      </c>
      <c r="D157" s="66" t="s">
        <v>203</v>
      </c>
      <c r="E157" s="146" t="s">
        <v>217</v>
      </c>
      <c r="F157" s="147"/>
      <c r="G157" s="67" t="s">
        <v>212</v>
      </c>
      <c r="H157" s="45">
        <v>902967</v>
      </c>
      <c r="I157" s="48">
        <v>0</v>
      </c>
      <c r="J157" s="49">
        <v>902967</v>
      </c>
      <c r="K157" s="11" t="str">
        <f t="shared" si="3"/>
        <v>00003140900112500410</v>
      </c>
      <c r="L157" s="2" t="s">
        <v>219</v>
      </c>
    </row>
    <row r="158" spans="1:12" s="8" customFormat="1" ht="33.75">
      <c r="A158" s="19" t="s">
        <v>213</v>
      </c>
      <c r="B158" s="52" t="s">
        <v>7</v>
      </c>
      <c r="C158" s="53" t="s">
        <v>70</v>
      </c>
      <c r="D158" s="68" t="s">
        <v>203</v>
      </c>
      <c r="E158" s="133" t="s">
        <v>217</v>
      </c>
      <c r="F158" s="134"/>
      <c r="G158" s="69" t="s">
        <v>214</v>
      </c>
      <c r="H158" s="54">
        <v>902967</v>
      </c>
      <c r="I158" s="55">
        <v>0</v>
      </c>
      <c r="J158" s="56">
        <f>IF(IF(H158="",0,H158)=0,0,(IF(H158&gt;0,IF(I158&gt;H158,0,H158-I158),IF(I158&gt;H158,H158-I158,0))))</f>
        <v>902967</v>
      </c>
      <c r="K158" s="11" t="str">
        <f t="shared" si="3"/>
        <v>00003140900112500414</v>
      </c>
      <c r="L158" s="7" t="str">
        <f>C158 &amp; D158 &amp;E158 &amp; F158 &amp; G158</f>
        <v>00003140900112500414</v>
      </c>
    </row>
    <row r="159" spans="1:12" ht="22.5">
      <c r="A159" s="18" t="s">
        <v>220</v>
      </c>
      <c r="B159" s="50" t="s">
        <v>7</v>
      </c>
      <c r="C159" s="51" t="s">
        <v>70</v>
      </c>
      <c r="D159" s="66" t="s">
        <v>203</v>
      </c>
      <c r="E159" s="146" t="s">
        <v>222</v>
      </c>
      <c r="F159" s="147"/>
      <c r="G159" s="67" t="s">
        <v>70</v>
      </c>
      <c r="H159" s="45">
        <v>81000</v>
      </c>
      <c r="I159" s="48">
        <v>0</v>
      </c>
      <c r="J159" s="49">
        <v>81000</v>
      </c>
      <c r="K159" s="11" t="str">
        <f t="shared" si="3"/>
        <v>00003140900112600000</v>
      </c>
      <c r="L159" s="2" t="s">
        <v>221</v>
      </c>
    </row>
    <row r="160" spans="1:12" ht="22.5">
      <c r="A160" s="18" t="s">
        <v>207</v>
      </c>
      <c r="B160" s="50" t="s">
        <v>7</v>
      </c>
      <c r="C160" s="51" t="s">
        <v>70</v>
      </c>
      <c r="D160" s="66" t="s">
        <v>203</v>
      </c>
      <c r="E160" s="146" t="s">
        <v>222</v>
      </c>
      <c r="F160" s="147"/>
      <c r="G160" s="67" t="s">
        <v>209</v>
      </c>
      <c r="H160" s="45">
        <v>81000</v>
      </c>
      <c r="I160" s="48">
        <v>0</v>
      </c>
      <c r="J160" s="49">
        <v>81000</v>
      </c>
      <c r="K160" s="11" t="str">
        <f t="shared" si="3"/>
        <v>00003140900112600400</v>
      </c>
      <c r="L160" s="2" t="s">
        <v>223</v>
      </c>
    </row>
    <row r="161" spans="1:12">
      <c r="A161" s="18" t="s">
        <v>210</v>
      </c>
      <c r="B161" s="50" t="s">
        <v>7</v>
      </c>
      <c r="C161" s="51" t="s">
        <v>70</v>
      </c>
      <c r="D161" s="66" t="s">
        <v>203</v>
      </c>
      <c r="E161" s="146" t="s">
        <v>222</v>
      </c>
      <c r="F161" s="147"/>
      <c r="G161" s="67" t="s">
        <v>212</v>
      </c>
      <c r="H161" s="45">
        <v>81000</v>
      </c>
      <c r="I161" s="48">
        <v>0</v>
      </c>
      <c r="J161" s="49">
        <v>81000</v>
      </c>
      <c r="K161" s="11" t="str">
        <f t="shared" si="3"/>
        <v>00003140900112600410</v>
      </c>
      <c r="L161" s="2" t="s">
        <v>224</v>
      </c>
    </row>
    <row r="162" spans="1:12" s="8" customFormat="1" ht="33.75">
      <c r="A162" s="19" t="s">
        <v>213</v>
      </c>
      <c r="B162" s="52" t="s">
        <v>7</v>
      </c>
      <c r="C162" s="53" t="s">
        <v>70</v>
      </c>
      <c r="D162" s="68" t="s">
        <v>203</v>
      </c>
      <c r="E162" s="133" t="s">
        <v>222</v>
      </c>
      <c r="F162" s="134"/>
      <c r="G162" s="69" t="s">
        <v>214</v>
      </c>
      <c r="H162" s="54">
        <v>81000</v>
      </c>
      <c r="I162" s="55">
        <v>0</v>
      </c>
      <c r="J162" s="56">
        <f>IF(IF(H162="",0,H162)=0,0,(IF(H162&gt;0,IF(I162&gt;H162,0,H162-I162),IF(I162&gt;H162,H162-I162,0))))</f>
        <v>81000</v>
      </c>
      <c r="K162" s="11" t="str">
        <f t="shared" si="3"/>
        <v>00003140900112600414</v>
      </c>
      <c r="L162" s="7" t="str">
        <f>C162 &amp; D162 &amp;E162 &amp; F162 &amp; G162</f>
        <v>00003140900112600414</v>
      </c>
    </row>
    <row r="163" spans="1:12">
      <c r="A163" s="18" t="s">
        <v>225</v>
      </c>
      <c r="B163" s="50" t="s">
        <v>7</v>
      </c>
      <c r="C163" s="51" t="s">
        <v>70</v>
      </c>
      <c r="D163" s="66" t="s">
        <v>227</v>
      </c>
      <c r="E163" s="146" t="s">
        <v>94</v>
      </c>
      <c r="F163" s="147"/>
      <c r="G163" s="67" t="s">
        <v>70</v>
      </c>
      <c r="H163" s="45">
        <v>49101160.219999999</v>
      </c>
      <c r="I163" s="48">
        <v>11955422.130000001</v>
      </c>
      <c r="J163" s="49">
        <v>37145738.090000004</v>
      </c>
      <c r="K163" s="11" t="str">
        <f t="shared" si="3"/>
        <v>00004000000000000000</v>
      </c>
      <c r="L163" s="2" t="s">
        <v>226</v>
      </c>
    </row>
    <row r="164" spans="1:12">
      <c r="A164" s="18" t="s">
        <v>228</v>
      </c>
      <c r="B164" s="50" t="s">
        <v>7</v>
      </c>
      <c r="C164" s="51" t="s">
        <v>70</v>
      </c>
      <c r="D164" s="66" t="s">
        <v>230</v>
      </c>
      <c r="E164" s="146" t="s">
        <v>94</v>
      </c>
      <c r="F164" s="147"/>
      <c r="G164" s="67" t="s">
        <v>70</v>
      </c>
      <c r="H164" s="45">
        <v>47356642.469999999</v>
      </c>
      <c r="I164" s="48">
        <v>11683404.380000001</v>
      </c>
      <c r="J164" s="49">
        <v>35673238.090000004</v>
      </c>
      <c r="K164" s="11" t="str">
        <f t="shared" si="3"/>
        <v>00004090000000000000</v>
      </c>
      <c r="L164" s="2" t="s">
        <v>229</v>
      </c>
    </row>
    <row r="165" spans="1:12" ht="45">
      <c r="A165" s="18" t="s">
        <v>231</v>
      </c>
      <c r="B165" s="50" t="s">
        <v>7</v>
      </c>
      <c r="C165" s="51" t="s">
        <v>70</v>
      </c>
      <c r="D165" s="66" t="s">
        <v>230</v>
      </c>
      <c r="E165" s="146" t="s">
        <v>233</v>
      </c>
      <c r="F165" s="147"/>
      <c r="G165" s="67" t="s">
        <v>70</v>
      </c>
      <c r="H165" s="45">
        <v>15000000</v>
      </c>
      <c r="I165" s="48">
        <v>6710125.8499999996</v>
      </c>
      <c r="J165" s="49">
        <v>8289874.1500000004</v>
      </c>
      <c r="K165" s="11" t="str">
        <f t="shared" si="3"/>
        <v>00004092910121110000</v>
      </c>
      <c r="L165" s="2" t="s">
        <v>232</v>
      </c>
    </row>
    <row r="166" spans="1:12" ht="22.5">
      <c r="A166" s="18" t="s">
        <v>102</v>
      </c>
      <c r="B166" s="50" t="s">
        <v>7</v>
      </c>
      <c r="C166" s="51" t="s">
        <v>70</v>
      </c>
      <c r="D166" s="66" t="s">
        <v>230</v>
      </c>
      <c r="E166" s="146" t="s">
        <v>233</v>
      </c>
      <c r="F166" s="147"/>
      <c r="G166" s="67" t="s">
        <v>7</v>
      </c>
      <c r="H166" s="45">
        <v>15000000</v>
      </c>
      <c r="I166" s="48">
        <v>6710125.8499999996</v>
      </c>
      <c r="J166" s="49">
        <v>8289874.1500000004</v>
      </c>
      <c r="K166" s="11" t="str">
        <f t="shared" si="3"/>
        <v>00004092910121110200</v>
      </c>
      <c r="L166" s="2" t="s">
        <v>234</v>
      </c>
    </row>
    <row r="167" spans="1:12" ht="22.5">
      <c r="A167" s="18" t="s">
        <v>104</v>
      </c>
      <c r="B167" s="50" t="s">
        <v>7</v>
      </c>
      <c r="C167" s="51" t="s">
        <v>70</v>
      </c>
      <c r="D167" s="66" t="s">
        <v>230</v>
      </c>
      <c r="E167" s="146" t="s">
        <v>233</v>
      </c>
      <c r="F167" s="147"/>
      <c r="G167" s="67" t="s">
        <v>106</v>
      </c>
      <c r="H167" s="45">
        <v>15000000</v>
      </c>
      <c r="I167" s="48">
        <v>6710125.8499999996</v>
      </c>
      <c r="J167" s="49">
        <v>8289874.1500000004</v>
      </c>
      <c r="K167" s="11" t="str">
        <f t="shared" si="3"/>
        <v>00004092910121110240</v>
      </c>
      <c r="L167" s="2" t="s">
        <v>235</v>
      </c>
    </row>
    <row r="168" spans="1:12" s="8" customFormat="1">
      <c r="A168" s="19" t="s">
        <v>107</v>
      </c>
      <c r="B168" s="52" t="s">
        <v>7</v>
      </c>
      <c r="C168" s="53" t="s">
        <v>70</v>
      </c>
      <c r="D168" s="68" t="s">
        <v>230</v>
      </c>
      <c r="E168" s="133" t="s">
        <v>233</v>
      </c>
      <c r="F168" s="134"/>
      <c r="G168" s="69" t="s">
        <v>108</v>
      </c>
      <c r="H168" s="54">
        <v>15000000</v>
      </c>
      <c r="I168" s="55">
        <v>6710125.8499999996</v>
      </c>
      <c r="J168" s="56">
        <f>IF(IF(H168="",0,H168)=0,0,(IF(H168&gt;0,IF(I168&gt;H168,0,H168-I168),IF(I168&gt;H168,H168-I168,0))))</f>
        <v>8289874.1500000004</v>
      </c>
      <c r="K168" s="11" t="str">
        <f t="shared" si="3"/>
        <v>00004092910121110244</v>
      </c>
      <c r="L168" s="7" t="str">
        <f>C168 &amp; D168 &amp;E168 &amp; F168 &amp; G168</f>
        <v>00004092910121110244</v>
      </c>
    </row>
    <row r="169" spans="1:12" ht="22.5">
      <c r="A169" s="18" t="s">
        <v>236</v>
      </c>
      <c r="B169" s="50" t="s">
        <v>7</v>
      </c>
      <c r="C169" s="51" t="s">
        <v>70</v>
      </c>
      <c r="D169" s="66" t="s">
        <v>230</v>
      </c>
      <c r="E169" s="146" t="s">
        <v>238</v>
      </c>
      <c r="F169" s="147"/>
      <c r="G169" s="67" t="s">
        <v>70</v>
      </c>
      <c r="H169" s="45">
        <v>3619644.95</v>
      </c>
      <c r="I169" s="48">
        <v>1409217.96</v>
      </c>
      <c r="J169" s="49">
        <v>2210426.9900000002</v>
      </c>
      <c r="K169" s="11" t="str">
        <f t="shared" si="3"/>
        <v>00004092910121120000</v>
      </c>
      <c r="L169" s="2" t="s">
        <v>237</v>
      </c>
    </row>
    <row r="170" spans="1:12" ht="22.5">
      <c r="A170" s="18" t="s">
        <v>102</v>
      </c>
      <c r="B170" s="50" t="s">
        <v>7</v>
      </c>
      <c r="C170" s="51" t="s">
        <v>70</v>
      </c>
      <c r="D170" s="66" t="s">
        <v>230</v>
      </c>
      <c r="E170" s="146" t="s">
        <v>238</v>
      </c>
      <c r="F170" s="147"/>
      <c r="G170" s="67" t="s">
        <v>7</v>
      </c>
      <c r="H170" s="45">
        <v>3619644.95</v>
      </c>
      <c r="I170" s="48">
        <v>1409217.96</v>
      </c>
      <c r="J170" s="49">
        <v>2210426.9900000002</v>
      </c>
      <c r="K170" s="11" t="str">
        <f t="shared" si="3"/>
        <v>00004092910121120200</v>
      </c>
      <c r="L170" s="2" t="s">
        <v>239</v>
      </c>
    </row>
    <row r="171" spans="1:12" ht="22.5">
      <c r="A171" s="18" t="s">
        <v>104</v>
      </c>
      <c r="B171" s="50" t="s">
        <v>7</v>
      </c>
      <c r="C171" s="51" t="s">
        <v>70</v>
      </c>
      <c r="D171" s="66" t="s">
        <v>230</v>
      </c>
      <c r="E171" s="146" t="s">
        <v>238</v>
      </c>
      <c r="F171" s="147"/>
      <c r="G171" s="67" t="s">
        <v>106</v>
      </c>
      <c r="H171" s="45">
        <v>3619644.95</v>
      </c>
      <c r="I171" s="48">
        <v>1409217.96</v>
      </c>
      <c r="J171" s="49">
        <v>2210426.9900000002</v>
      </c>
      <c r="K171" s="11" t="str">
        <f t="shared" si="3"/>
        <v>00004092910121120240</v>
      </c>
      <c r="L171" s="2" t="s">
        <v>240</v>
      </c>
    </row>
    <row r="172" spans="1:12" s="8" customFormat="1">
      <c r="A172" s="19" t="s">
        <v>107</v>
      </c>
      <c r="B172" s="52" t="s">
        <v>7</v>
      </c>
      <c r="C172" s="53" t="s">
        <v>70</v>
      </c>
      <c r="D172" s="68" t="s">
        <v>230</v>
      </c>
      <c r="E172" s="133" t="s">
        <v>238</v>
      </c>
      <c r="F172" s="134"/>
      <c r="G172" s="69" t="s">
        <v>108</v>
      </c>
      <c r="H172" s="54">
        <v>3619644.95</v>
      </c>
      <c r="I172" s="55">
        <v>1409217.96</v>
      </c>
      <c r="J172" s="56">
        <f>IF(IF(H172="",0,H172)=0,0,(IF(H172&gt;0,IF(I172&gt;H172,0,H172-I172),IF(I172&gt;H172,H172-I172,0))))</f>
        <v>2210426.9900000002</v>
      </c>
      <c r="K172" s="11" t="str">
        <f t="shared" si="3"/>
        <v>00004092910121120244</v>
      </c>
      <c r="L172" s="7" t="str">
        <f>C172 &amp; D172 &amp;E172 &amp; F172 &amp; G172</f>
        <v>00004092910121120244</v>
      </c>
    </row>
    <row r="173" spans="1:12" ht="45">
      <c r="A173" s="18" t="s">
        <v>241</v>
      </c>
      <c r="B173" s="50" t="s">
        <v>7</v>
      </c>
      <c r="C173" s="51" t="s">
        <v>70</v>
      </c>
      <c r="D173" s="66" t="s">
        <v>230</v>
      </c>
      <c r="E173" s="146" t="s">
        <v>243</v>
      </c>
      <c r="F173" s="147"/>
      <c r="G173" s="67" t="s">
        <v>70</v>
      </c>
      <c r="H173" s="45">
        <v>4503175.5199999996</v>
      </c>
      <c r="I173" s="48">
        <v>1568851.07</v>
      </c>
      <c r="J173" s="49">
        <v>2934324.45</v>
      </c>
      <c r="K173" s="11" t="str">
        <f t="shared" si="3"/>
        <v>00004092910121125000</v>
      </c>
      <c r="L173" s="2" t="s">
        <v>242</v>
      </c>
    </row>
    <row r="174" spans="1:12" ht="22.5">
      <c r="A174" s="18" t="s">
        <v>207</v>
      </c>
      <c r="B174" s="50" t="s">
        <v>7</v>
      </c>
      <c r="C174" s="51" t="s">
        <v>70</v>
      </c>
      <c r="D174" s="66" t="s">
        <v>230</v>
      </c>
      <c r="E174" s="146" t="s">
        <v>243</v>
      </c>
      <c r="F174" s="147"/>
      <c r="G174" s="67" t="s">
        <v>209</v>
      </c>
      <c r="H174" s="45">
        <v>4503175.5199999996</v>
      </c>
      <c r="I174" s="48">
        <v>1568851.07</v>
      </c>
      <c r="J174" s="49">
        <v>2934324.45</v>
      </c>
      <c r="K174" s="11" t="str">
        <f t="shared" si="3"/>
        <v>00004092910121125400</v>
      </c>
      <c r="L174" s="2" t="s">
        <v>244</v>
      </c>
    </row>
    <row r="175" spans="1:12">
      <c r="A175" s="18" t="s">
        <v>210</v>
      </c>
      <c r="B175" s="50" t="s">
        <v>7</v>
      </c>
      <c r="C175" s="51" t="s">
        <v>70</v>
      </c>
      <c r="D175" s="66" t="s">
        <v>230</v>
      </c>
      <c r="E175" s="146" t="s">
        <v>243</v>
      </c>
      <c r="F175" s="147"/>
      <c r="G175" s="67" t="s">
        <v>212</v>
      </c>
      <c r="H175" s="45">
        <v>4503175.5199999996</v>
      </c>
      <c r="I175" s="48">
        <v>1568851.07</v>
      </c>
      <c r="J175" s="49">
        <v>2934324.45</v>
      </c>
      <c r="K175" s="11" t="str">
        <f t="shared" si="3"/>
        <v>00004092910121125410</v>
      </c>
      <c r="L175" s="2" t="s">
        <v>245</v>
      </c>
    </row>
    <row r="176" spans="1:12" s="8" customFormat="1" ht="33.75">
      <c r="A176" s="19" t="s">
        <v>213</v>
      </c>
      <c r="B176" s="52" t="s">
        <v>7</v>
      </c>
      <c r="C176" s="53" t="s">
        <v>70</v>
      </c>
      <c r="D176" s="68" t="s">
        <v>230</v>
      </c>
      <c r="E176" s="133" t="s">
        <v>243</v>
      </c>
      <c r="F176" s="134"/>
      <c r="G176" s="69" t="s">
        <v>214</v>
      </c>
      <c r="H176" s="54">
        <v>4503175.5199999996</v>
      </c>
      <c r="I176" s="55">
        <v>1568851.07</v>
      </c>
      <c r="J176" s="56">
        <f>IF(IF(H176="",0,H176)=0,0,(IF(H176&gt;0,IF(I176&gt;H176,0,H176-I176),IF(I176&gt;H176,H176-I176,0))))</f>
        <v>2934324.45</v>
      </c>
      <c r="K176" s="11" t="str">
        <f t="shared" si="3"/>
        <v>00004092910121125414</v>
      </c>
      <c r="L176" s="7" t="str">
        <f>C176 &amp; D176 &amp;E176 &amp; F176 &amp; G176</f>
        <v>00004092910121125414</v>
      </c>
    </row>
    <row r="177" spans="1:12" ht="22.5">
      <c r="A177" s="18" t="s">
        <v>246</v>
      </c>
      <c r="B177" s="50" t="s">
        <v>7</v>
      </c>
      <c r="C177" s="51" t="s">
        <v>70</v>
      </c>
      <c r="D177" s="66" t="s">
        <v>230</v>
      </c>
      <c r="E177" s="146" t="s">
        <v>248</v>
      </c>
      <c r="F177" s="147"/>
      <c r="G177" s="67" t="s">
        <v>70</v>
      </c>
      <c r="H177" s="45">
        <v>1000000</v>
      </c>
      <c r="I177" s="48">
        <v>0</v>
      </c>
      <c r="J177" s="49">
        <v>1000000</v>
      </c>
      <c r="K177" s="11" t="str">
        <f t="shared" si="3"/>
        <v>00004092910121130000</v>
      </c>
      <c r="L177" s="2" t="s">
        <v>247</v>
      </c>
    </row>
    <row r="178" spans="1:12" ht="22.5">
      <c r="A178" s="18" t="s">
        <v>207</v>
      </c>
      <c r="B178" s="50" t="s">
        <v>7</v>
      </c>
      <c r="C178" s="51" t="s">
        <v>70</v>
      </c>
      <c r="D178" s="66" t="s">
        <v>230</v>
      </c>
      <c r="E178" s="146" t="s">
        <v>248</v>
      </c>
      <c r="F178" s="147"/>
      <c r="G178" s="67" t="s">
        <v>209</v>
      </c>
      <c r="H178" s="45">
        <v>1000000</v>
      </c>
      <c r="I178" s="48">
        <v>0</v>
      </c>
      <c r="J178" s="49">
        <v>1000000</v>
      </c>
      <c r="K178" s="11" t="str">
        <f t="shared" si="3"/>
        <v>00004092910121130400</v>
      </c>
      <c r="L178" s="2" t="s">
        <v>249</v>
      </c>
    </row>
    <row r="179" spans="1:12">
      <c r="A179" s="18" t="s">
        <v>210</v>
      </c>
      <c r="B179" s="50" t="s">
        <v>7</v>
      </c>
      <c r="C179" s="51" t="s">
        <v>70</v>
      </c>
      <c r="D179" s="66" t="s">
        <v>230</v>
      </c>
      <c r="E179" s="146" t="s">
        <v>248</v>
      </c>
      <c r="F179" s="147"/>
      <c r="G179" s="67" t="s">
        <v>212</v>
      </c>
      <c r="H179" s="45">
        <v>1000000</v>
      </c>
      <c r="I179" s="48">
        <v>0</v>
      </c>
      <c r="J179" s="49">
        <v>1000000</v>
      </c>
      <c r="K179" s="11" t="str">
        <f t="shared" si="3"/>
        <v>00004092910121130410</v>
      </c>
      <c r="L179" s="2" t="s">
        <v>250</v>
      </c>
    </row>
    <row r="180" spans="1:12" s="8" customFormat="1" ht="33.75">
      <c r="A180" s="19" t="s">
        <v>213</v>
      </c>
      <c r="B180" s="52" t="s">
        <v>7</v>
      </c>
      <c r="C180" s="53" t="s">
        <v>70</v>
      </c>
      <c r="D180" s="68" t="s">
        <v>230</v>
      </c>
      <c r="E180" s="133" t="s">
        <v>248</v>
      </c>
      <c r="F180" s="134"/>
      <c r="G180" s="69" t="s">
        <v>214</v>
      </c>
      <c r="H180" s="54">
        <v>1000000</v>
      </c>
      <c r="I180" s="55">
        <v>0</v>
      </c>
      <c r="J180" s="56">
        <f>IF(IF(H180="",0,H180)=0,0,(IF(H180&gt;0,IF(I180&gt;H180,0,H180-I180),IF(I180&gt;H180,H180-I180,0))))</f>
        <v>1000000</v>
      </c>
      <c r="K180" s="11" t="str">
        <f t="shared" si="3"/>
        <v>00004092910121130414</v>
      </c>
      <c r="L180" s="7" t="str">
        <f>C180 &amp; D180 &amp;E180 &amp; F180 &amp; G180</f>
        <v>00004092910121130414</v>
      </c>
    </row>
    <row r="181" spans="1:12" ht="22.5">
      <c r="A181" s="18" t="s">
        <v>251</v>
      </c>
      <c r="B181" s="50" t="s">
        <v>7</v>
      </c>
      <c r="C181" s="51" t="s">
        <v>70</v>
      </c>
      <c r="D181" s="66" t="s">
        <v>230</v>
      </c>
      <c r="E181" s="146" t="s">
        <v>253</v>
      </c>
      <c r="F181" s="147"/>
      <c r="G181" s="67" t="s">
        <v>70</v>
      </c>
      <c r="H181" s="45">
        <v>120000</v>
      </c>
      <c r="I181" s="48">
        <v>46000</v>
      </c>
      <c r="J181" s="49">
        <v>74000</v>
      </c>
      <c r="K181" s="11" t="str">
        <f t="shared" si="3"/>
        <v>00004092910121140000</v>
      </c>
      <c r="L181" s="2" t="s">
        <v>252</v>
      </c>
    </row>
    <row r="182" spans="1:12" ht="22.5">
      <c r="A182" s="18" t="s">
        <v>102</v>
      </c>
      <c r="B182" s="50" t="s">
        <v>7</v>
      </c>
      <c r="C182" s="51" t="s">
        <v>70</v>
      </c>
      <c r="D182" s="66" t="s">
        <v>230</v>
      </c>
      <c r="E182" s="146" t="s">
        <v>253</v>
      </c>
      <c r="F182" s="147"/>
      <c r="G182" s="67" t="s">
        <v>7</v>
      </c>
      <c r="H182" s="45">
        <v>120000</v>
      </c>
      <c r="I182" s="48">
        <v>46000</v>
      </c>
      <c r="J182" s="49">
        <v>74000</v>
      </c>
      <c r="K182" s="11" t="str">
        <f t="shared" si="3"/>
        <v>00004092910121140200</v>
      </c>
      <c r="L182" s="2" t="s">
        <v>254</v>
      </c>
    </row>
    <row r="183" spans="1:12" ht="22.5">
      <c r="A183" s="18" t="s">
        <v>104</v>
      </c>
      <c r="B183" s="50" t="s">
        <v>7</v>
      </c>
      <c r="C183" s="51" t="s">
        <v>70</v>
      </c>
      <c r="D183" s="66" t="s">
        <v>230</v>
      </c>
      <c r="E183" s="146" t="s">
        <v>253</v>
      </c>
      <c r="F183" s="147"/>
      <c r="G183" s="67" t="s">
        <v>106</v>
      </c>
      <c r="H183" s="45">
        <v>120000</v>
      </c>
      <c r="I183" s="48">
        <v>46000</v>
      </c>
      <c r="J183" s="49">
        <v>74000</v>
      </c>
      <c r="K183" s="11" t="str">
        <f t="shared" si="3"/>
        <v>00004092910121140240</v>
      </c>
      <c r="L183" s="2" t="s">
        <v>255</v>
      </c>
    </row>
    <row r="184" spans="1:12" s="8" customFormat="1">
      <c r="A184" s="19" t="s">
        <v>107</v>
      </c>
      <c r="B184" s="52" t="s">
        <v>7</v>
      </c>
      <c r="C184" s="53" t="s">
        <v>70</v>
      </c>
      <c r="D184" s="68" t="s">
        <v>230</v>
      </c>
      <c r="E184" s="133" t="s">
        <v>253</v>
      </c>
      <c r="F184" s="134"/>
      <c r="G184" s="69" t="s">
        <v>108</v>
      </c>
      <c r="H184" s="54">
        <v>120000</v>
      </c>
      <c r="I184" s="55">
        <v>46000</v>
      </c>
      <c r="J184" s="56">
        <f>IF(IF(H184="",0,H184)=0,0,(IF(H184&gt;0,IF(I184&gt;H184,0,H184-I184),IF(I184&gt;H184,H184-I184,0))))</f>
        <v>74000</v>
      </c>
      <c r="K184" s="11" t="str">
        <f t="shared" si="3"/>
        <v>00004092910121140244</v>
      </c>
      <c r="L184" s="7" t="str">
        <f>C184 &amp; D184 &amp;E184 &amp; F184 &amp; G184</f>
        <v>00004092910121140244</v>
      </c>
    </row>
    <row r="185" spans="1:12" ht="22.5">
      <c r="A185" s="18" t="s">
        <v>256</v>
      </c>
      <c r="B185" s="50" t="s">
        <v>7</v>
      </c>
      <c r="C185" s="51" t="s">
        <v>70</v>
      </c>
      <c r="D185" s="66" t="s">
        <v>230</v>
      </c>
      <c r="E185" s="146" t="s">
        <v>258</v>
      </c>
      <c r="F185" s="147"/>
      <c r="G185" s="67" t="s">
        <v>70</v>
      </c>
      <c r="H185" s="45">
        <v>1627822</v>
      </c>
      <c r="I185" s="48">
        <v>0</v>
      </c>
      <c r="J185" s="49">
        <v>1627822</v>
      </c>
      <c r="K185" s="11" t="str">
        <f t="shared" si="3"/>
        <v>00004092910121150000</v>
      </c>
      <c r="L185" s="2" t="s">
        <v>257</v>
      </c>
    </row>
    <row r="186" spans="1:12" ht="22.5">
      <c r="A186" s="18" t="s">
        <v>102</v>
      </c>
      <c r="B186" s="50" t="s">
        <v>7</v>
      </c>
      <c r="C186" s="51" t="s">
        <v>70</v>
      </c>
      <c r="D186" s="66" t="s">
        <v>230</v>
      </c>
      <c r="E186" s="146" t="s">
        <v>258</v>
      </c>
      <c r="F186" s="147"/>
      <c r="G186" s="67" t="s">
        <v>7</v>
      </c>
      <c r="H186" s="45">
        <v>1627822</v>
      </c>
      <c r="I186" s="48">
        <v>0</v>
      </c>
      <c r="J186" s="49">
        <v>1627822</v>
      </c>
      <c r="K186" s="11" t="str">
        <f t="shared" si="3"/>
        <v>00004092910121150200</v>
      </c>
      <c r="L186" s="2" t="s">
        <v>259</v>
      </c>
    </row>
    <row r="187" spans="1:12" ht="22.5">
      <c r="A187" s="18" t="s">
        <v>104</v>
      </c>
      <c r="B187" s="50" t="s">
        <v>7</v>
      </c>
      <c r="C187" s="51" t="s">
        <v>70</v>
      </c>
      <c r="D187" s="66" t="s">
        <v>230</v>
      </c>
      <c r="E187" s="146" t="s">
        <v>258</v>
      </c>
      <c r="F187" s="147"/>
      <c r="G187" s="67" t="s">
        <v>106</v>
      </c>
      <c r="H187" s="45">
        <v>1627822</v>
      </c>
      <c r="I187" s="48">
        <v>0</v>
      </c>
      <c r="J187" s="49">
        <v>1627822</v>
      </c>
      <c r="K187" s="11" t="str">
        <f t="shared" si="3"/>
        <v>00004092910121150240</v>
      </c>
      <c r="L187" s="2" t="s">
        <v>260</v>
      </c>
    </row>
    <row r="188" spans="1:12" s="8" customFormat="1">
      <c r="A188" s="19" t="s">
        <v>107</v>
      </c>
      <c r="B188" s="52" t="s">
        <v>7</v>
      </c>
      <c r="C188" s="53" t="s">
        <v>70</v>
      </c>
      <c r="D188" s="68" t="s">
        <v>230</v>
      </c>
      <c r="E188" s="133" t="s">
        <v>258</v>
      </c>
      <c r="F188" s="134"/>
      <c r="G188" s="69" t="s">
        <v>108</v>
      </c>
      <c r="H188" s="54">
        <v>1627822</v>
      </c>
      <c r="I188" s="55">
        <v>0</v>
      </c>
      <c r="J188" s="56">
        <f>IF(IF(H188="",0,H188)=0,0,(IF(H188&gt;0,IF(I188&gt;H188,0,H188-I188),IF(I188&gt;H188,H188-I188,0))))</f>
        <v>1627822</v>
      </c>
      <c r="K188" s="11" t="str">
        <f t="shared" si="3"/>
        <v>00004092910121150244</v>
      </c>
      <c r="L188" s="7" t="str">
        <f>C188 &amp; D188 &amp;E188 &amp; F188 &amp; G188</f>
        <v>00004092910121150244</v>
      </c>
    </row>
    <row r="189" spans="1:12" ht="33.75">
      <c r="A189" s="18" t="s">
        <v>261</v>
      </c>
      <c r="B189" s="50" t="s">
        <v>7</v>
      </c>
      <c r="C189" s="51" t="s">
        <v>70</v>
      </c>
      <c r="D189" s="66" t="s">
        <v>230</v>
      </c>
      <c r="E189" s="146" t="s">
        <v>263</v>
      </c>
      <c r="F189" s="147"/>
      <c r="G189" s="67" t="s">
        <v>70</v>
      </c>
      <c r="H189" s="45">
        <v>79000</v>
      </c>
      <c r="I189" s="48">
        <v>0</v>
      </c>
      <c r="J189" s="49">
        <v>79000</v>
      </c>
      <c r="K189" s="11" t="str">
        <f t="shared" si="3"/>
        <v>00004092910121160000</v>
      </c>
      <c r="L189" s="2" t="s">
        <v>262</v>
      </c>
    </row>
    <row r="190" spans="1:12" ht="22.5">
      <c r="A190" s="18" t="s">
        <v>102</v>
      </c>
      <c r="B190" s="50" t="s">
        <v>7</v>
      </c>
      <c r="C190" s="51" t="s">
        <v>70</v>
      </c>
      <c r="D190" s="66" t="s">
        <v>230</v>
      </c>
      <c r="E190" s="146" t="s">
        <v>263</v>
      </c>
      <c r="F190" s="147"/>
      <c r="G190" s="67" t="s">
        <v>7</v>
      </c>
      <c r="H190" s="45">
        <v>79000</v>
      </c>
      <c r="I190" s="48">
        <v>0</v>
      </c>
      <c r="J190" s="49">
        <v>79000</v>
      </c>
      <c r="K190" s="11" t="str">
        <f t="shared" si="3"/>
        <v>00004092910121160200</v>
      </c>
      <c r="L190" s="2" t="s">
        <v>264</v>
      </c>
    </row>
    <row r="191" spans="1:12" ht="22.5">
      <c r="A191" s="18" t="s">
        <v>104</v>
      </c>
      <c r="B191" s="50" t="s">
        <v>7</v>
      </c>
      <c r="C191" s="51" t="s">
        <v>70</v>
      </c>
      <c r="D191" s="66" t="s">
        <v>230</v>
      </c>
      <c r="E191" s="146" t="s">
        <v>263</v>
      </c>
      <c r="F191" s="147"/>
      <c r="G191" s="67" t="s">
        <v>106</v>
      </c>
      <c r="H191" s="45">
        <v>79000</v>
      </c>
      <c r="I191" s="48">
        <v>0</v>
      </c>
      <c r="J191" s="49">
        <v>79000</v>
      </c>
      <c r="K191" s="11" t="str">
        <f t="shared" si="3"/>
        <v>00004092910121160240</v>
      </c>
      <c r="L191" s="2" t="s">
        <v>265</v>
      </c>
    </row>
    <row r="192" spans="1:12" s="8" customFormat="1">
      <c r="A192" s="19" t="s">
        <v>107</v>
      </c>
      <c r="B192" s="52" t="s">
        <v>7</v>
      </c>
      <c r="C192" s="53" t="s">
        <v>70</v>
      </c>
      <c r="D192" s="68" t="s">
        <v>230</v>
      </c>
      <c r="E192" s="133" t="s">
        <v>263</v>
      </c>
      <c r="F192" s="134"/>
      <c r="G192" s="69" t="s">
        <v>108</v>
      </c>
      <c r="H192" s="54">
        <v>79000</v>
      </c>
      <c r="I192" s="55">
        <v>0</v>
      </c>
      <c r="J192" s="56">
        <f>IF(IF(H192="",0,H192)=0,0,(IF(H192&gt;0,IF(I192&gt;H192,0,H192-I192),IF(I192&gt;H192,H192-I192,0))))</f>
        <v>79000</v>
      </c>
      <c r="K192" s="11" t="str">
        <f t="shared" si="3"/>
        <v>00004092910121160244</v>
      </c>
      <c r="L192" s="7" t="str">
        <f>C192 &amp; D192 &amp;E192 &amp; F192 &amp; G192</f>
        <v>00004092910121160244</v>
      </c>
    </row>
    <row r="193" spans="1:12" ht="56.25">
      <c r="A193" s="18" t="s">
        <v>266</v>
      </c>
      <c r="B193" s="50" t="s">
        <v>7</v>
      </c>
      <c r="C193" s="51" t="s">
        <v>70</v>
      </c>
      <c r="D193" s="66" t="s">
        <v>230</v>
      </c>
      <c r="E193" s="146" t="s">
        <v>268</v>
      </c>
      <c r="F193" s="147"/>
      <c r="G193" s="67" t="s">
        <v>70</v>
      </c>
      <c r="H193" s="45">
        <v>3747000</v>
      </c>
      <c r="I193" s="48">
        <v>0</v>
      </c>
      <c r="J193" s="49">
        <v>3747000</v>
      </c>
      <c r="K193" s="11" t="str">
        <f t="shared" si="3"/>
        <v>00004092910171525000</v>
      </c>
      <c r="L193" s="2" t="s">
        <v>267</v>
      </c>
    </row>
    <row r="194" spans="1:12" ht="22.5">
      <c r="A194" s="18" t="s">
        <v>102</v>
      </c>
      <c r="B194" s="50" t="s">
        <v>7</v>
      </c>
      <c r="C194" s="51" t="s">
        <v>70</v>
      </c>
      <c r="D194" s="66" t="s">
        <v>230</v>
      </c>
      <c r="E194" s="146" t="s">
        <v>268</v>
      </c>
      <c r="F194" s="147"/>
      <c r="G194" s="67" t="s">
        <v>7</v>
      </c>
      <c r="H194" s="45">
        <v>3747000</v>
      </c>
      <c r="I194" s="48">
        <v>0</v>
      </c>
      <c r="J194" s="49">
        <v>3747000</v>
      </c>
      <c r="K194" s="11" t="str">
        <f t="shared" si="3"/>
        <v>00004092910171525200</v>
      </c>
      <c r="L194" s="2" t="s">
        <v>269</v>
      </c>
    </row>
    <row r="195" spans="1:12" ht="22.5">
      <c r="A195" s="18" t="s">
        <v>104</v>
      </c>
      <c r="B195" s="50" t="s">
        <v>7</v>
      </c>
      <c r="C195" s="51" t="s">
        <v>70</v>
      </c>
      <c r="D195" s="66" t="s">
        <v>230</v>
      </c>
      <c r="E195" s="146" t="s">
        <v>268</v>
      </c>
      <c r="F195" s="147"/>
      <c r="G195" s="67" t="s">
        <v>106</v>
      </c>
      <c r="H195" s="45">
        <v>3747000</v>
      </c>
      <c r="I195" s="48">
        <v>0</v>
      </c>
      <c r="J195" s="49">
        <v>3747000</v>
      </c>
      <c r="K195" s="11" t="str">
        <f t="shared" si="3"/>
        <v>00004092910171525240</v>
      </c>
      <c r="L195" s="2" t="s">
        <v>270</v>
      </c>
    </row>
    <row r="196" spans="1:12" s="8" customFormat="1">
      <c r="A196" s="19" t="s">
        <v>107</v>
      </c>
      <c r="B196" s="52" t="s">
        <v>7</v>
      </c>
      <c r="C196" s="53" t="s">
        <v>70</v>
      </c>
      <c r="D196" s="68" t="s">
        <v>230</v>
      </c>
      <c r="E196" s="133" t="s">
        <v>268</v>
      </c>
      <c r="F196" s="134"/>
      <c r="G196" s="69" t="s">
        <v>108</v>
      </c>
      <c r="H196" s="54">
        <v>3747000</v>
      </c>
      <c r="I196" s="55">
        <v>0</v>
      </c>
      <c r="J196" s="56">
        <f>IF(IF(H196="",0,H196)=0,0,(IF(H196&gt;0,IF(I196&gt;H196,0,H196-I196),IF(I196&gt;H196,H196-I196,0))))</f>
        <v>3747000</v>
      </c>
      <c r="K196" s="11" t="str">
        <f t="shared" si="3"/>
        <v>00004092910171525244</v>
      </c>
      <c r="L196" s="7" t="str">
        <f>C196 &amp; D196 &amp;E196 &amp; F196 &amp; G196</f>
        <v>00004092910171525244</v>
      </c>
    </row>
    <row r="197" spans="1:12" ht="90">
      <c r="A197" s="18" t="s">
        <v>271</v>
      </c>
      <c r="B197" s="50" t="s">
        <v>7</v>
      </c>
      <c r="C197" s="51" t="s">
        <v>70</v>
      </c>
      <c r="D197" s="66" t="s">
        <v>230</v>
      </c>
      <c r="E197" s="146" t="s">
        <v>273</v>
      </c>
      <c r="F197" s="147"/>
      <c r="G197" s="67" t="s">
        <v>70</v>
      </c>
      <c r="H197" s="45">
        <v>15000000</v>
      </c>
      <c r="I197" s="48">
        <v>0</v>
      </c>
      <c r="J197" s="49">
        <v>15000000</v>
      </c>
      <c r="K197" s="11" t="str">
        <f t="shared" si="3"/>
        <v>00004092910171541000</v>
      </c>
      <c r="L197" s="2" t="s">
        <v>272</v>
      </c>
    </row>
    <row r="198" spans="1:12" ht="22.5">
      <c r="A198" s="18" t="s">
        <v>102</v>
      </c>
      <c r="B198" s="50" t="s">
        <v>7</v>
      </c>
      <c r="C198" s="51" t="s">
        <v>70</v>
      </c>
      <c r="D198" s="66" t="s">
        <v>230</v>
      </c>
      <c r="E198" s="146" t="s">
        <v>273</v>
      </c>
      <c r="F198" s="147"/>
      <c r="G198" s="67" t="s">
        <v>7</v>
      </c>
      <c r="H198" s="45">
        <v>15000000</v>
      </c>
      <c r="I198" s="48">
        <v>0</v>
      </c>
      <c r="J198" s="49">
        <v>15000000</v>
      </c>
      <c r="K198" s="11" t="str">
        <f t="shared" si="3"/>
        <v>00004092910171541200</v>
      </c>
      <c r="L198" s="2" t="s">
        <v>274</v>
      </c>
    </row>
    <row r="199" spans="1:12" ht="22.5">
      <c r="A199" s="18" t="s">
        <v>104</v>
      </c>
      <c r="B199" s="50" t="s">
        <v>7</v>
      </c>
      <c r="C199" s="51" t="s">
        <v>70</v>
      </c>
      <c r="D199" s="66" t="s">
        <v>230</v>
      </c>
      <c r="E199" s="146" t="s">
        <v>273</v>
      </c>
      <c r="F199" s="147"/>
      <c r="G199" s="67" t="s">
        <v>106</v>
      </c>
      <c r="H199" s="45">
        <v>15000000</v>
      </c>
      <c r="I199" s="48">
        <v>0</v>
      </c>
      <c r="J199" s="49">
        <v>15000000</v>
      </c>
      <c r="K199" s="11" t="str">
        <f t="shared" si="3"/>
        <v>00004092910171541240</v>
      </c>
      <c r="L199" s="2" t="s">
        <v>275</v>
      </c>
    </row>
    <row r="200" spans="1:12" s="8" customFormat="1">
      <c r="A200" s="19" t="s">
        <v>107</v>
      </c>
      <c r="B200" s="52" t="s">
        <v>7</v>
      </c>
      <c r="C200" s="53" t="s">
        <v>70</v>
      </c>
      <c r="D200" s="68" t="s">
        <v>230</v>
      </c>
      <c r="E200" s="133" t="s">
        <v>273</v>
      </c>
      <c r="F200" s="134"/>
      <c r="G200" s="69" t="s">
        <v>108</v>
      </c>
      <c r="H200" s="54">
        <v>15000000</v>
      </c>
      <c r="I200" s="55">
        <v>0</v>
      </c>
      <c r="J200" s="56">
        <f>IF(IF(H200="",0,H200)=0,0,(IF(H200&gt;0,IF(I200&gt;H200,0,H200-I200),IF(I200&gt;H200,H200-I200,0))))</f>
        <v>15000000</v>
      </c>
      <c r="K200" s="11" t="str">
        <f t="shared" si="3"/>
        <v>00004092910171541244</v>
      </c>
      <c r="L200" s="7" t="str">
        <f>C200 &amp; D200 &amp;E200 &amp; F200 &amp; G200</f>
        <v>00004092910171541244</v>
      </c>
    </row>
    <row r="201" spans="1:12" ht="45">
      <c r="A201" s="18" t="s">
        <v>276</v>
      </c>
      <c r="B201" s="50" t="s">
        <v>7</v>
      </c>
      <c r="C201" s="51" t="s">
        <v>70</v>
      </c>
      <c r="D201" s="66" t="s">
        <v>230</v>
      </c>
      <c r="E201" s="146" t="s">
        <v>278</v>
      </c>
      <c r="F201" s="147"/>
      <c r="G201" s="67" t="s">
        <v>70</v>
      </c>
      <c r="H201" s="45">
        <v>2660000</v>
      </c>
      <c r="I201" s="48">
        <v>1949209.5</v>
      </c>
      <c r="J201" s="49">
        <v>710790.5</v>
      </c>
      <c r="K201" s="11" t="str">
        <f t="shared" si="3"/>
        <v>00004092920299910000</v>
      </c>
      <c r="L201" s="2" t="s">
        <v>277</v>
      </c>
    </row>
    <row r="202" spans="1:12" ht="22.5">
      <c r="A202" s="18" t="s">
        <v>102</v>
      </c>
      <c r="B202" s="50" t="s">
        <v>7</v>
      </c>
      <c r="C202" s="51" t="s">
        <v>70</v>
      </c>
      <c r="D202" s="66" t="s">
        <v>230</v>
      </c>
      <c r="E202" s="146" t="s">
        <v>278</v>
      </c>
      <c r="F202" s="147"/>
      <c r="G202" s="67" t="s">
        <v>7</v>
      </c>
      <c r="H202" s="45">
        <v>2660000</v>
      </c>
      <c r="I202" s="48">
        <v>1949209.5</v>
      </c>
      <c r="J202" s="49">
        <v>710790.5</v>
      </c>
      <c r="K202" s="11" t="str">
        <f t="shared" si="3"/>
        <v>00004092920299910200</v>
      </c>
      <c r="L202" s="2" t="s">
        <v>279</v>
      </c>
    </row>
    <row r="203" spans="1:12" ht="22.5">
      <c r="A203" s="18" t="s">
        <v>104</v>
      </c>
      <c r="B203" s="50" t="s">
        <v>7</v>
      </c>
      <c r="C203" s="51" t="s">
        <v>70</v>
      </c>
      <c r="D203" s="66" t="s">
        <v>230</v>
      </c>
      <c r="E203" s="146" t="s">
        <v>278</v>
      </c>
      <c r="F203" s="147"/>
      <c r="G203" s="67" t="s">
        <v>106</v>
      </c>
      <c r="H203" s="45">
        <v>2660000</v>
      </c>
      <c r="I203" s="48">
        <v>1949209.5</v>
      </c>
      <c r="J203" s="49">
        <v>710790.5</v>
      </c>
      <c r="K203" s="11" t="str">
        <f t="shared" si="3"/>
        <v>00004092920299910240</v>
      </c>
      <c r="L203" s="2" t="s">
        <v>280</v>
      </c>
    </row>
    <row r="204" spans="1:12" s="8" customFormat="1">
      <c r="A204" s="19" t="s">
        <v>107</v>
      </c>
      <c r="B204" s="52" t="s">
        <v>7</v>
      </c>
      <c r="C204" s="53" t="s">
        <v>70</v>
      </c>
      <c r="D204" s="68" t="s">
        <v>230</v>
      </c>
      <c r="E204" s="133" t="s">
        <v>278</v>
      </c>
      <c r="F204" s="134"/>
      <c r="G204" s="69" t="s">
        <v>108</v>
      </c>
      <c r="H204" s="54">
        <v>2660000</v>
      </c>
      <c r="I204" s="55">
        <v>1949209.5</v>
      </c>
      <c r="J204" s="56">
        <f>IF(IF(H204="",0,H204)=0,0,(IF(H204&gt;0,IF(I204&gt;H204,0,H204-I204),IF(I204&gt;H204,H204-I204,0))))</f>
        <v>710790.5</v>
      </c>
      <c r="K204" s="11" t="str">
        <f t="shared" si="3"/>
        <v>00004092920299910244</v>
      </c>
      <c r="L204" s="7" t="str">
        <f>C204 &amp; D204 &amp;E204 &amp; F204 &amp; G204</f>
        <v>00004092920299910244</v>
      </c>
    </row>
    <row r="205" spans="1:12">
      <c r="A205" s="18" t="s">
        <v>281</v>
      </c>
      <c r="B205" s="50" t="s">
        <v>7</v>
      </c>
      <c r="C205" s="51" t="s">
        <v>70</v>
      </c>
      <c r="D205" s="66" t="s">
        <v>283</v>
      </c>
      <c r="E205" s="146" t="s">
        <v>94</v>
      </c>
      <c r="F205" s="147"/>
      <c r="G205" s="67" t="s">
        <v>70</v>
      </c>
      <c r="H205" s="45">
        <v>1744517.75</v>
      </c>
      <c r="I205" s="48">
        <v>272017.75</v>
      </c>
      <c r="J205" s="49">
        <v>1472500</v>
      </c>
      <c r="K205" s="11" t="str">
        <f t="shared" si="3"/>
        <v>00004120000000000000</v>
      </c>
      <c r="L205" s="2" t="s">
        <v>282</v>
      </c>
    </row>
    <row r="206" spans="1:12" ht="22.5">
      <c r="A206" s="18" t="s">
        <v>284</v>
      </c>
      <c r="B206" s="50" t="s">
        <v>7</v>
      </c>
      <c r="C206" s="51" t="s">
        <v>70</v>
      </c>
      <c r="D206" s="66" t="s">
        <v>283</v>
      </c>
      <c r="E206" s="146" t="s">
        <v>286</v>
      </c>
      <c r="F206" s="147"/>
      <c r="G206" s="67" t="s">
        <v>70</v>
      </c>
      <c r="H206" s="45">
        <v>341000</v>
      </c>
      <c r="I206" s="48">
        <v>116500</v>
      </c>
      <c r="J206" s="49">
        <v>224500</v>
      </c>
      <c r="K206" s="11" t="str">
        <f t="shared" si="3"/>
        <v>00004129450010070000</v>
      </c>
      <c r="L206" s="2" t="s">
        <v>285</v>
      </c>
    </row>
    <row r="207" spans="1:12" ht="22.5">
      <c r="A207" s="18" t="s">
        <v>102</v>
      </c>
      <c r="B207" s="50" t="s">
        <v>7</v>
      </c>
      <c r="C207" s="51" t="s">
        <v>70</v>
      </c>
      <c r="D207" s="66" t="s">
        <v>283</v>
      </c>
      <c r="E207" s="146" t="s">
        <v>286</v>
      </c>
      <c r="F207" s="147"/>
      <c r="G207" s="67" t="s">
        <v>7</v>
      </c>
      <c r="H207" s="45">
        <v>341000</v>
      </c>
      <c r="I207" s="48">
        <v>116500</v>
      </c>
      <c r="J207" s="49">
        <v>224500</v>
      </c>
      <c r="K207" s="11" t="str">
        <f t="shared" si="3"/>
        <v>00004129450010070200</v>
      </c>
      <c r="L207" s="2" t="s">
        <v>287</v>
      </c>
    </row>
    <row r="208" spans="1:12" ht="22.5">
      <c r="A208" s="18" t="s">
        <v>104</v>
      </c>
      <c r="B208" s="50" t="s">
        <v>7</v>
      </c>
      <c r="C208" s="51" t="s">
        <v>70</v>
      </c>
      <c r="D208" s="66" t="s">
        <v>283</v>
      </c>
      <c r="E208" s="146" t="s">
        <v>286</v>
      </c>
      <c r="F208" s="147"/>
      <c r="G208" s="67" t="s">
        <v>106</v>
      </c>
      <c r="H208" s="45">
        <v>341000</v>
      </c>
      <c r="I208" s="48">
        <v>116500</v>
      </c>
      <c r="J208" s="49">
        <v>224500</v>
      </c>
      <c r="K208" s="11" t="str">
        <f t="shared" si="3"/>
        <v>00004129450010070240</v>
      </c>
      <c r="L208" s="2" t="s">
        <v>288</v>
      </c>
    </row>
    <row r="209" spans="1:12" s="8" customFormat="1">
      <c r="A209" s="19" t="s">
        <v>107</v>
      </c>
      <c r="B209" s="52" t="s">
        <v>7</v>
      </c>
      <c r="C209" s="53" t="s">
        <v>70</v>
      </c>
      <c r="D209" s="68" t="s">
        <v>283</v>
      </c>
      <c r="E209" s="133" t="s">
        <v>286</v>
      </c>
      <c r="F209" s="134"/>
      <c r="G209" s="69" t="s">
        <v>108</v>
      </c>
      <c r="H209" s="54">
        <v>341000</v>
      </c>
      <c r="I209" s="55">
        <v>116500</v>
      </c>
      <c r="J209" s="56">
        <f>IF(IF(H209="",0,H209)=0,0,(IF(H209&gt;0,IF(I209&gt;H209,0,H209-I209),IF(I209&gt;H209,H209-I209,0))))</f>
        <v>224500</v>
      </c>
      <c r="K209" s="11" t="str">
        <f t="shared" si="3"/>
        <v>00004129450010070244</v>
      </c>
      <c r="L209" s="7" t="str">
        <f>C209 &amp; D209 &amp;E209 &amp; F209 &amp; G209</f>
        <v>00004129450010070244</v>
      </c>
    </row>
    <row r="210" spans="1:12" ht="56.25">
      <c r="A210" s="18" t="s">
        <v>289</v>
      </c>
      <c r="B210" s="50" t="s">
        <v>7</v>
      </c>
      <c r="C210" s="51" t="s">
        <v>70</v>
      </c>
      <c r="D210" s="66" t="s">
        <v>283</v>
      </c>
      <c r="E210" s="146" t="s">
        <v>291</v>
      </c>
      <c r="F210" s="147"/>
      <c r="G210" s="67" t="s">
        <v>70</v>
      </c>
      <c r="H210" s="45">
        <v>1403517.75</v>
      </c>
      <c r="I210" s="48">
        <v>155517.75</v>
      </c>
      <c r="J210" s="49">
        <v>1248000</v>
      </c>
      <c r="K210" s="11" t="str">
        <f t="shared" si="3"/>
        <v>00004129450010080000</v>
      </c>
      <c r="L210" s="2" t="s">
        <v>290</v>
      </c>
    </row>
    <row r="211" spans="1:12" ht="22.5">
      <c r="A211" s="18" t="s">
        <v>102</v>
      </c>
      <c r="B211" s="50" t="s">
        <v>7</v>
      </c>
      <c r="C211" s="51" t="s">
        <v>70</v>
      </c>
      <c r="D211" s="66" t="s">
        <v>283</v>
      </c>
      <c r="E211" s="146" t="s">
        <v>291</v>
      </c>
      <c r="F211" s="147"/>
      <c r="G211" s="67" t="s">
        <v>7</v>
      </c>
      <c r="H211" s="45">
        <v>1403517.75</v>
      </c>
      <c r="I211" s="48">
        <v>155517.75</v>
      </c>
      <c r="J211" s="49">
        <v>1248000</v>
      </c>
      <c r="K211" s="11" t="str">
        <f t="shared" si="3"/>
        <v>00004129450010080200</v>
      </c>
      <c r="L211" s="2" t="s">
        <v>292</v>
      </c>
    </row>
    <row r="212" spans="1:12" ht="22.5">
      <c r="A212" s="18" t="s">
        <v>104</v>
      </c>
      <c r="B212" s="50" t="s">
        <v>7</v>
      </c>
      <c r="C212" s="51" t="s">
        <v>70</v>
      </c>
      <c r="D212" s="66" t="s">
        <v>283</v>
      </c>
      <c r="E212" s="146" t="s">
        <v>291</v>
      </c>
      <c r="F212" s="147"/>
      <c r="G212" s="67" t="s">
        <v>106</v>
      </c>
      <c r="H212" s="45">
        <v>1403517.75</v>
      </c>
      <c r="I212" s="48">
        <v>155517.75</v>
      </c>
      <c r="J212" s="49">
        <v>1248000</v>
      </c>
      <c r="K212" s="11" t="str">
        <f t="shared" si="3"/>
        <v>00004129450010080240</v>
      </c>
      <c r="L212" s="2" t="s">
        <v>293</v>
      </c>
    </row>
    <row r="213" spans="1:12" s="8" customFormat="1">
      <c r="A213" s="19" t="s">
        <v>107</v>
      </c>
      <c r="B213" s="52" t="s">
        <v>7</v>
      </c>
      <c r="C213" s="53" t="s">
        <v>70</v>
      </c>
      <c r="D213" s="68" t="s">
        <v>283</v>
      </c>
      <c r="E213" s="133" t="s">
        <v>291</v>
      </c>
      <c r="F213" s="134"/>
      <c r="G213" s="69" t="s">
        <v>108</v>
      </c>
      <c r="H213" s="54">
        <v>1403517.75</v>
      </c>
      <c r="I213" s="55">
        <v>155517.75</v>
      </c>
      <c r="J213" s="56">
        <f>IF(IF(H213="",0,H213)=0,0,(IF(H213&gt;0,IF(I213&gt;H213,0,H213-I213),IF(I213&gt;H213,H213-I213,0))))</f>
        <v>1248000</v>
      </c>
      <c r="K213" s="11" t="str">
        <f t="shared" si="3"/>
        <v>00004129450010080244</v>
      </c>
      <c r="L213" s="7" t="str">
        <f>C213 &amp; D213 &amp;E213 &amp; F213 &amp; G213</f>
        <v>00004129450010080244</v>
      </c>
    </row>
    <row r="214" spans="1:12">
      <c r="A214" s="18" t="s">
        <v>294</v>
      </c>
      <c r="B214" s="50" t="s">
        <v>7</v>
      </c>
      <c r="C214" s="51" t="s">
        <v>70</v>
      </c>
      <c r="D214" s="66" t="s">
        <v>296</v>
      </c>
      <c r="E214" s="146" t="s">
        <v>94</v>
      </c>
      <c r="F214" s="147"/>
      <c r="G214" s="67" t="s">
        <v>70</v>
      </c>
      <c r="H214" s="45">
        <v>51150619.939999998</v>
      </c>
      <c r="I214" s="48">
        <v>7097666.2699999996</v>
      </c>
      <c r="J214" s="49">
        <v>44052953.670000002</v>
      </c>
      <c r="K214" s="11" t="str">
        <f t="shared" si="3"/>
        <v>00005000000000000000</v>
      </c>
      <c r="L214" s="2" t="s">
        <v>295</v>
      </c>
    </row>
    <row r="215" spans="1:12">
      <c r="A215" s="18" t="s">
        <v>297</v>
      </c>
      <c r="B215" s="50" t="s">
        <v>7</v>
      </c>
      <c r="C215" s="51" t="s">
        <v>70</v>
      </c>
      <c r="D215" s="66" t="s">
        <v>299</v>
      </c>
      <c r="E215" s="146" t="s">
        <v>94</v>
      </c>
      <c r="F215" s="147"/>
      <c r="G215" s="67" t="s">
        <v>70</v>
      </c>
      <c r="H215" s="45">
        <v>24652518.940000001</v>
      </c>
      <c r="I215" s="48">
        <v>797709.59</v>
      </c>
      <c r="J215" s="49">
        <v>23854809.350000001</v>
      </c>
      <c r="K215" s="11" t="str">
        <f t="shared" si="3"/>
        <v>00005010000000000000</v>
      </c>
      <c r="L215" s="2" t="s">
        <v>298</v>
      </c>
    </row>
    <row r="216" spans="1:12" ht="22.5">
      <c r="A216" s="18" t="s">
        <v>300</v>
      </c>
      <c r="B216" s="50" t="s">
        <v>7</v>
      </c>
      <c r="C216" s="51" t="s">
        <v>70</v>
      </c>
      <c r="D216" s="66" t="s">
        <v>299</v>
      </c>
      <c r="E216" s="146" t="s">
        <v>302</v>
      </c>
      <c r="F216" s="147"/>
      <c r="G216" s="67" t="s">
        <v>70</v>
      </c>
      <c r="H216" s="45">
        <v>1636720</v>
      </c>
      <c r="I216" s="48">
        <v>0</v>
      </c>
      <c r="J216" s="49">
        <v>1636720</v>
      </c>
      <c r="K216" s="11" t="str">
        <f t="shared" ref="K216:K279" si="4">C216 &amp; D216 &amp;E216 &amp; F216 &amp; G216</f>
        <v>00005012400111100000</v>
      </c>
      <c r="L216" s="2" t="s">
        <v>301</v>
      </c>
    </row>
    <row r="217" spans="1:12" ht="22.5">
      <c r="A217" s="18" t="s">
        <v>207</v>
      </c>
      <c r="B217" s="50" t="s">
        <v>7</v>
      </c>
      <c r="C217" s="51" t="s">
        <v>70</v>
      </c>
      <c r="D217" s="66" t="s">
        <v>299</v>
      </c>
      <c r="E217" s="146" t="s">
        <v>302</v>
      </c>
      <c r="F217" s="147"/>
      <c r="G217" s="67" t="s">
        <v>209</v>
      </c>
      <c r="H217" s="45">
        <v>1636720</v>
      </c>
      <c r="I217" s="48">
        <v>0</v>
      </c>
      <c r="J217" s="49">
        <v>1636720</v>
      </c>
      <c r="K217" s="11" t="str">
        <f t="shared" si="4"/>
        <v>00005012400111100400</v>
      </c>
      <c r="L217" s="2" t="s">
        <v>303</v>
      </c>
    </row>
    <row r="218" spans="1:12">
      <c r="A218" s="18" t="s">
        <v>210</v>
      </c>
      <c r="B218" s="50" t="s">
        <v>7</v>
      </c>
      <c r="C218" s="51" t="s">
        <v>70</v>
      </c>
      <c r="D218" s="66" t="s">
        <v>299</v>
      </c>
      <c r="E218" s="146" t="s">
        <v>302</v>
      </c>
      <c r="F218" s="147"/>
      <c r="G218" s="67" t="s">
        <v>212</v>
      </c>
      <c r="H218" s="45">
        <v>1636720</v>
      </c>
      <c r="I218" s="48">
        <v>0</v>
      </c>
      <c r="J218" s="49">
        <v>1636720</v>
      </c>
      <c r="K218" s="11" t="str">
        <f t="shared" si="4"/>
        <v>00005012400111100410</v>
      </c>
      <c r="L218" s="2" t="s">
        <v>304</v>
      </c>
    </row>
    <row r="219" spans="1:12" s="8" customFormat="1" ht="33.75">
      <c r="A219" s="19" t="s">
        <v>305</v>
      </c>
      <c r="B219" s="52" t="s">
        <v>7</v>
      </c>
      <c r="C219" s="53" t="s">
        <v>70</v>
      </c>
      <c r="D219" s="68" t="s">
        <v>299</v>
      </c>
      <c r="E219" s="133" t="s">
        <v>302</v>
      </c>
      <c r="F219" s="134"/>
      <c r="G219" s="69" t="s">
        <v>306</v>
      </c>
      <c r="H219" s="54">
        <v>1636720</v>
      </c>
      <c r="I219" s="55">
        <v>0</v>
      </c>
      <c r="J219" s="56">
        <f>IF(IF(H219="",0,H219)=0,0,(IF(H219&gt;0,IF(I219&gt;H219,0,H219-I219),IF(I219&gt;H219,H219-I219,0))))</f>
        <v>1636720</v>
      </c>
      <c r="K219" s="11" t="str">
        <f t="shared" si="4"/>
        <v>00005012400111100412</v>
      </c>
      <c r="L219" s="7" t="str">
        <f>C219 &amp; D219 &amp;E219 &amp; F219 &amp; G219</f>
        <v>00005012400111100412</v>
      </c>
    </row>
    <row r="220" spans="1:12" ht="56.25">
      <c r="A220" s="18" t="s">
        <v>307</v>
      </c>
      <c r="B220" s="50" t="s">
        <v>7</v>
      </c>
      <c r="C220" s="51" t="s">
        <v>70</v>
      </c>
      <c r="D220" s="66" t="s">
        <v>299</v>
      </c>
      <c r="E220" s="146" t="s">
        <v>309</v>
      </c>
      <c r="F220" s="147"/>
      <c r="G220" s="67" t="s">
        <v>70</v>
      </c>
      <c r="H220" s="45">
        <v>3874567</v>
      </c>
      <c r="I220" s="48">
        <v>0</v>
      </c>
      <c r="J220" s="49">
        <v>3874567</v>
      </c>
      <c r="K220" s="11" t="str">
        <f t="shared" si="4"/>
        <v>00005012400111200000</v>
      </c>
      <c r="L220" s="2" t="s">
        <v>308</v>
      </c>
    </row>
    <row r="221" spans="1:12" ht="22.5">
      <c r="A221" s="18" t="s">
        <v>207</v>
      </c>
      <c r="B221" s="50" t="s">
        <v>7</v>
      </c>
      <c r="C221" s="51" t="s">
        <v>70</v>
      </c>
      <c r="D221" s="66" t="s">
        <v>299</v>
      </c>
      <c r="E221" s="146" t="s">
        <v>309</v>
      </c>
      <c r="F221" s="147"/>
      <c r="G221" s="67" t="s">
        <v>209</v>
      </c>
      <c r="H221" s="45">
        <v>3874567</v>
      </c>
      <c r="I221" s="48">
        <v>0</v>
      </c>
      <c r="J221" s="49">
        <v>3874567</v>
      </c>
      <c r="K221" s="11" t="str">
        <f t="shared" si="4"/>
        <v>00005012400111200400</v>
      </c>
      <c r="L221" s="2" t="s">
        <v>310</v>
      </c>
    </row>
    <row r="222" spans="1:12">
      <c r="A222" s="18" t="s">
        <v>210</v>
      </c>
      <c r="B222" s="50" t="s">
        <v>7</v>
      </c>
      <c r="C222" s="51" t="s">
        <v>70</v>
      </c>
      <c r="D222" s="66" t="s">
        <v>299</v>
      </c>
      <c r="E222" s="146" t="s">
        <v>309</v>
      </c>
      <c r="F222" s="147"/>
      <c r="G222" s="67" t="s">
        <v>212</v>
      </c>
      <c r="H222" s="45">
        <v>3874567</v>
      </c>
      <c r="I222" s="48">
        <v>0</v>
      </c>
      <c r="J222" s="49">
        <v>3874567</v>
      </c>
      <c r="K222" s="11" t="str">
        <f t="shared" si="4"/>
        <v>00005012400111200410</v>
      </c>
      <c r="L222" s="2" t="s">
        <v>311</v>
      </c>
    </row>
    <row r="223" spans="1:12" s="8" customFormat="1" ht="33.75">
      <c r="A223" s="19" t="s">
        <v>305</v>
      </c>
      <c r="B223" s="52" t="s">
        <v>7</v>
      </c>
      <c r="C223" s="53" t="s">
        <v>70</v>
      </c>
      <c r="D223" s="68" t="s">
        <v>299</v>
      </c>
      <c r="E223" s="133" t="s">
        <v>309</v>
      </c>
      <c r="F223" s="134"/>
      <c r="G223" s="69" t="s">
        <v>306</v>
      </c>
      <c r="H223" s="54">
        <v>3874567</v>
      </c>
      <c r="I223" s="55">
        <v>0</v>
      </c>
      <c r="J223" s="56">
        <f>IF(IF(H223="",0,H223)=0,0,(IF(H223&gt;0,IF(I223&gt;H223,0,H223-I223),IF(I223&gt;H223,H223-I223,0))))</f>
        <v>3874567</v>
      </c>
      <c r="K223" s="11" t="str">
        <f t="shared" si="4"/>
        <v>00005012400111200412</v>
      </c>
      <c r="L223" s="7" t="str">
        <f>C223 &amp; D223 &amp;E223 &amp; F223 &amp; G223</f>
        <v>00005012400111200412</v>
      </c>
    </row>
    <row r="224" spans="1:12">
      <c r="A224" s="18" t="s">
        <v>312</v>
      </c>
      <c r="B224" s="50" t="s">
        <v>7</v>
      </c>
      <c r="C224" s="51" t="s">
        <v>70</v>
      </c>
      <c r="D224" s="66" t="s">
        <v>299</v>
      </c>
      <c r="E224" s="146" t="s">
        <v>314</v>
      </c>
      <c r="F224" s="147"/>
      <c r="G224" s="67" t="s">
        <v>70</v>
      </c>
      <c r="H224" s="45">
        <v>55800</v>
      </c>
      <c r="I224" s="48">
        <v>55800</v>
      </c>
      <c r="J224" s="49">
        <v>0</v>
      </c>
      <c r="K224" s="11" t="str">
        <f t="shared" si="4"/>
        <v>00005012400111500000</v>
      </c>
      <c r="L224" s="2" t="s">
        <v>313</v>
      </c>
    </row>
    <row r="225" spans="1:12" ht="22.5">
      <c r="A225" s="18" t="s">
        <v>102</v>
      </c>
      <c r="B225" s="50" t="s">
        <v>7</v>
      </c>
      <c r="C225" s="51" t="s">
        <v>70</v>
      </c>
      <c r="D225" s="66" t="s">
        <v>299</v>
      </c>
      <c r="E225" s="146" t="s">
        <v>314</v>
      </c>
      <c r="F225" s="147"/>
      <c r="G225" s="67" t="s">
        <v>7</v>
      </c>
      <c r="H225" s="45">
        <v>55800</v>
      </c>
      <c r="I225" s="48">
        <v>55800</v>
      </c>
      <c r="J225" s="49">
        <v>0</v>
      </c>
      <c r="K225" s="11" t="str">
        <f t="shared" si="4"/>
        <v>00005012400111500200</v>
      </c>
      <c r="L225" s="2" t="s">
        <v>315</v>
      </c>
    </row>
    <row r="226" spans="1:12" ht="22.5">
      <c r="A226" s="18" t="s">
        <v>104</v>
      </c>
      <c r="B226" s="50" t="s">
        <v>7</v>
      </c>
      <c r="C226" s="51" t="s">
        <v>70</v>
      </c>
      <c r="D226" s="66" t="s">
        <v>299</v>
      </c>
      <c r="E226" s="146" t="s">
        <v>314</v>
      </c>
      <c r="F226" s="147"/>
      <c r="G226" s="67" t="s">
        <v>106</v>
      </c>
      <c r="H226" s="45">
        <v>55800</v>
      </c>
      <c r="I226" s="48">
        <v>55800</v>
      </c>
      <c r="J226" s="49">
        <v>0</v>
      </c>
      <c r="K226" s="11" t="str">
        <f t="shared" si="4"/>
        <v>00005012400111500240</v>
      </c>
      <c r="L226" s="2" t="s">
        <v>316</v>
      </c>
    </row>
    <row r="227" spans="1:12" s="8" customFormat="1">
      <c r="A227" s="19" t="s">
        <v>107</v>
      </c>
      <c r="B227" s="52" t="s">
        <v>7</v>
      </c>
      <c r="C227" s="53" t="s">
        <v>70</v>
      </c>
      <c r="D227" s="68" t="s">
        <v>299</v>
      </c>
      <c r="E227" s="133" t="s">
        <v>314</v>
      </c>
      <c r="F227" s="134"/>
      <c r="G227" s="69" t="s">
        <v>108</v>
      </c>
      <c r="H227" s="54">
        <v>55800</v>
      </c>
      <c r="I227" s="55">
        <v>55800</v>
      </c>
      <c r="J227" s="56">
        <f>IF(IF(H227="",0,H227)=0,0,(IF(H227&gt;0,IF(I227&gt;H227,0,H227-I227),IF(I227&gt;H227,H227-I227,0))))</f>
        <v>0</v>
      </c>
      <c r="K227" s="11" t="str">
        <f t="shared" si="4"/>
        <v>00005012400111500244</v>
      </c>
      <c r="L227" s="7" t="str">
        <f>C227 &amp; D227 &amp;E227 &amp; F227 &amp; G227</f>
        <v>00005012400111500244</v>
      </c>
    </row>
    <row r="228" spans="1:12" ht="45">
      <c r="A228" s="18" t="s">
        <v>317</v>
      </c>
      <c r="B228" s="50" t="s">
        <v>7</v>
      </c>
      <c r="C228" s="51" t="s">
        <v>70</v>
      </c>
      <c r="D228" s="66" t="s">
        <v>299</v>
      </c>
      <c r="E228" s="146" t="s">
        <v>319</v>
      </c>
      <c r="F228" s="147"/>
      <c r="G228" s="67" t="s">
        <v>70</v>
      </c>
      <c r="H228" s="45">
        <v>13133612.539999999</v>
      </c>
      <c r="I228" s="48">
        <v>0</v>
      </c>
      <c r="J228" s="49">
        <v>13133612.539999999</v>
      </c>
      <c r="K228" s="11" t="str">
        <f t="shared" si="4"/>
        <v>0000501240F309502000</v>
      </c>
      <c r="L228" s="2" t="s">
        <v>318</v>
      </c>
    </row>
    <row r="229" spans="1:12" ht="22.5">
      <c r="A229" s="18" t="s">
        <v>207</v>
      </c>
      <c r="B229" s="50" t="s">
        <v>7</v>
      </c>
      <c r="C229" s="51" t="s">
        <v>70</v>
      </c>
      <c r="D229" s="66" t="s">
        <v>299</v>
      </c>
      <c r="E229" s="146" t="s">
        <v>319</v>
      </c>
      <c r="F229" s="147"/>
      <c r="G229" s="67" t="s">
        <v>209</v>
      </c>
      <c r="H229" s="45">
        <v>13133612.539999999</v>
      </c>
      <c r="I229" s="48">
        <v>0</v>
      </c>
      <c r="J229" s="49">
        <v>13133612.539999999</v>
      </c>
      <c r="K229" s="11" t="str">
        <f t="shared" si="4"/>
        <v>0000501240F309502400</v>
      </c>
      <c r="L229" s="2" t="s">
        <v>320</v>
      </c>
    </row>
    <row r="230" spans="1:12">
      <c r="A230" s="18" t="s">
        <v>210</v>
      </c>
      <c r="B230" s="50" t="s">
        <v>7</v>
      </c>
      <c r="C230" s="51" t="s">
        <v>70</v>
      </c>
      <c r="D230" s="66" t="s">
        <v>299</v>
      </c>
      <c r="E230" s="146" t="s">
        <v>319</v>
      </c>
      <c r="F230" s="147"/>
      <c r="G230" s="67" t="s">
        <v>212</v>
      </c>
      <c r="H230" s="45">
        <v>13133612.539999999</v>
      </c>
      <c r="I230" s="48">
        <v>0</v>
      </c>
      <c r="J230" s="49">
        <v>13133612.539999999</v>
      </c>
      <c r="K230" s="11" t="str">
        <f t="shared" si="4"/>
        <v>0000501240F309502410</v>
      </c>
      <c r="L230" s="2" t="s">
        <v>321</v>
      </c>
    </row>
    <row r="231" spans="1:12" s="8" customFormat="1" ht="33.75">
      <c r="A231" s="19" t="s">
        <v>305</v>
      </c>
      <c r="B231" s="52" t="s">
        <v>7</v>
      </c>
      <c r="C231" s="53" t="s">
        <v>70</v>
      </c>
      <c r="D231" s="68" t="s">
        <v>299</v>
      </c>
      <c r="E231" s="133" t="s">
        <v>319</v>
      </c>
      <c r="F231" s="134"/>
      <c r="G231" s="69" t="s">
        <v>306</v>
      </c>
      <c r="H231" s="54">
        <v>13133612.539999999</v>
      </c>
      <c r="I231" s="55">
        <v>0</v>
      </c>
      <c r="J231" s="56">
        <f>IF(IF(H231="",0,H231)=0,0,(IF(H231&gt;0,IF(I231&gt;H231,0,H231-I231),IF(I231&gt;H231,H231-I231,0))))</f>
        <v>13133612.539999999</v>
      </c>
      <c r="K231" s="11" t="str">
        <f t="shared" si="4"/>
        <v>0000501240F309502412</v>
      </c>
      <c r="L231" s="7" t="str">
        <f>C231 &amp; D231 &amp;E231 &amp; F231 &amp; G231</f>
        <v>0000501240F309502412</v>
      </c>
    </row>
    <row r="232" spans="1:12" ht="22.5">
      <c r="A232" s="18" t="s">
        <v>322</v>
      </c>
      <c r="B232" s="50" t="s">
        <v>7</v>
      </c>
      <c r="C232" s="51" t="s">
        <v>70</v>
      </c>
      <c r="D232" s="66" t="s">
        <v>299</v>
      </c>
      <c r="E232" s="146" t="s">
        <v>324</v>
      </c>
      <c r="F232" s="147"/>
      <c r="G232" s="67" t="s">
        <v>70</v>
      </c>
      <c r="H232" s="45">
        <v>507041.26</v>
      </c>
      <c r="I232" s="48">
        <v>0</v>
      </c>
      <c r="J232" s="49">
        <v>507041.26</v>
      </c>
      <c r="K232" s="11" t="str">
        <f t="shared" si="4"/>
        <v>0000501240F309602000</v>
      </c>
      <c r="L232" s="2" t="s">
        <v>323</v>
      </c>
    </row>
    <row r="233" spans="1:12" ht="22.5">
      <c r="A233" s="18" t="s">
        <v>207</v>
      </c>
      <c r="B233" s="50" t="s">
        <v>7</v>
      </c>
      <c r="C233" s="51" t="s">
        <v>70</v>
      </c>
      <c r="D233" s="66" t="s">
        <v>299</v>
      </c>
      <c r="E233" s="146" t="s">
        <v>324</v>
      </c>
      <c r="F233" s="147"/>
      <c r="G233" s="67" t="s">
        <v>209</v>
      </c>
      <c r="H233" s="45">
        <v>507041.26</v>
      </c>
      <c r="I233" s="48">
        <v>0</v>
      </c>
      <c r="J233" s="49">
        <v>507041.26</v>
      </c>
      <c r="K233" s="11" t="str">
        <f t="shared" si="4"/>
        <v>0000501240F309602400</v>
      </c>
      <c r="L233" s="2" t="s">
        <v>325</v>
      </c>
    </row>
    <row r="234" spans="1:12">
      <c r="A234" s="18" t="s">
        <v>210</v>
      </c>
      <c r="B234" s="50" t="s">
        <v>7</v>
      </c>
      <c r="C234" s="51" t="s">
        <v>70</v>
      </c>
      <c r="D234" s="66" t="s">
        <v>299</v>
      </c>
      <c r="E234" s="146" t="s">
        <v>324</v>
      </c>
      <c r="F234" s="147"/>
      <c r="G234" s="67" t="s">
        <v>212</v>
      </c>
      <c r="H234" s="45">
        <v>507041.26</v>
      </c>
      <c r="I234" s="48">
        <v>0</v>
      </c>
      <c r="J234" s="49">
        <v>507041.26</v>
      </c>
      <c r="K234" s="11" t="str">
        <f t="shared" si="4"/>
        <v>0000501240F309602410</v>
      </c>
      <c r="L234" s="2" t="s">
        <v>326</v>
      </c>
    </row>
    <row r="235" spans="1:12" s="8" customFormat="1" ht="33.75">
      <c r="A235" s="19" t="s">
        <v>305</v>
      </c>
      <c r="B235" s="52" t="s">
        <v>7</v>
      </c>
      <c r="C235" s="53" t="s">
        <v>70</v>
      </c>
      <c r="D235" s="68" t="s">
        <v>299</v>
      </c>
      <c r="E235" s="133" t="s">
        <v>324</v>
      </c>
      <c r="F235" s="134"/>
      <c r="G235" s="69" t="s">
        <v>306</v>
      </c>
      <c r="H235" s="54">
        <v>507041.26</v>
      </c>
      <c r="I235" s="55">
        <v>0</v>
      </c>
      <c r="J235" s="56">
        <f>IF(IF(H235="",0,H235)=0,0,(IF(H235&gt;0,IF(I235&gt;H235,0,H235-I235),IF(I235&gt;H235,H235-I235,0))))</f>
        <v>507041.26</v>
      </c>
      <c r="K235" s="11" t="str">
        <f t="shared" si="4"/>
        <v>0000501240F309602412</v>
      </c>
      <c r="L235" s="7" t="str">
        <f>C235 &amp; D235 &amp;E235 &amp; F235 &amp; G235</f>
        <v>0000501240F309602412</v>
      </c>
    </row>
    <row r="236" spans="1:12" ht="22.5">
      <c r="A236" s="18" t="s">
        <v>327</v>
      </c>
      <c r="B236" s="50" t="s">
        <v>7</v>
      </c>
      <c r="C236" s="51" t="s">
        <v>70</v>
      </c>
      <c r="D236" s="66" t="s">
        <v>299</v>
      </c>
      <c r="E236" s="146" t="s">
        <v>329</v>
      </c>
      <c r="F236" s="147"/>
      <c r="G236" s="67" t="s">
        <v>70</v>
      </c>
      <c r="H236" s="45">
        <v>1809920</v>
      </c>
      <c r="I236" s="48">
        <v>0</v>
      </c>
      <c r="J236" s="49">
        <v>1809920</v>
      </c>
      <c r="K236" s="11" t="str">
        <f t="shared" si="4"/>
        <v>00005019450010470000</v>
      </c>
      <c r="L236" s="2" t="s">
        <v>328</v>
      </c>
    </row>
    <row r="237" spans="1:12" ht="22.5">
      <c r="A237" s="18" t="s">
        <v>207</v>
      </c>
      <c r="B237" s="50" t="s">
        <v>7</v>
      </c>
      <c r="C237" s="51" t="s">
        <v>70</v>
      </c>
      <c r="D237" s="66" t="s">
        <v>299</v>
      </c>
      <c r="E237" s="146" t="s">
        <v>329</v>
      </c>
      <c r="F237" s="147"/>
      <c r="G237" s="67" t="s">
        <v>209</v>
      </c>
      <c r="H237" s="45">
        <v>1809920</v>
      </c>
      <c r="I237" s="48">
        <v>0</v>
      </c>
      <c r="J237" s="49">
        <v>1809920</v>
      </c>
      <c r="K237" s="11" t="str">
        <f t="shared" si="4"/>
        <v>00005019450010470400</v>
      </c>
      <c r="L237" s="2" t="s">
        <v>330</v>
      </c>
    </row>
    <row r="238" spans="1:12">
      <c r="A238" s="18" t="s">
        <v>210</v>
      </c>
      <c r="B238" s="50" t="s">
        <v>7</v>
      </c>
      <c r="C238" s="51" t="s">
        <v>70</v>
      </c>
      <c r="D238" s="66" t="s">
        <v>299</v>
      </c>
      <c r="E238" s="146" t="s">
        <v>329</v>
      </c>
      <c r="F238" s="147"/>
      <c r="G238" s="67" t="s">
        <v>212</v>
      </c>
      <c r="H238" s="45">
        <v>1809920</v>
      </c>
      <c r="I238" s="48">
        <v>0</v>
      </c>
      <c r="J238" s="49">
        <v>1809920</v>
      </c>
      <c r="K238" s="11" t="str">
        <f t="shared" si="4"/>
        <v>00005019450010470410</v>
      </c>
      <c r="L238" s="2" t="s">
        <v>331</v>
      </c>
    </row>
    <row r="239" spans="1:12" s="8" customFormat="1" ht="33.75">
      <c r="A239" s="19" t="s">
        <v>305</v>
      </c>
      <c r="B239" s="52" t="s">
        <v>7</v>
      </c>
      <c r="C239" s="53" t="s">
        <v>70</v>
      </c>
      <c r="D239" s="68" t="s">
        <v>299</v>
      </c>
      <c r="E239" s="133" t="s">
        <v>329</v>
      </c>
      <c r="F239" s="134"/>
      <c r="G239" s="69" t="s">
        <v>306</v>
      </c>
      <c r="H239" s="54">
        <v>1809920</v>
      </c>
      <c r="I239" s="55">
        <v>0</v>
      </c>
      <c r="J239" s="56">
        <f>IF(IF(H239="",0,H239)=0,0,(IF(H239&gt;0,IF(I239&gt;H239,0,H239-I239),IF(I239&gt;H239,H239-I239,0))))</f>
        <v>1809920</v>
      </c>
      <c r="K239" s="11" t="str">
        <f t="shared" si="4"/>
        <v>00005019450010470412</v>
      </c>
      <c r="L239" s="7" t="str">
        <f>C239 &amp; D239 &amp;E239 &amp; F239 &amp; G239</f>
        <v>00005019450010470412</v>
      </c>
    </row>
    <row r="240" spans="1:12" ht="45">
      <c r="A240" s="18" t="s">
        <v>332</v>
      </c>
      <c r="B240" s="50" t="s">
        <v>7</v>
      </c>
      <c r="C240" s="51" t="s">
        <v>70</v>
      </c>
      <c r="D240" s="66" t="s">
        <v>299</v>
      </c>
      <c r="E240" s="146" t="s">
        <v>334</v>
      </c>
      <c r="F240" s="147"/>
      <c r="G240" s="67" t="s">
        <v>70</v>
      </c>
      <c r="H240" s="45">
        <v>1150000</v>
      </c>
      <c r="I240" s="48">
        <v>4128.59</v>
      </c>
      <c r="J240" s="49">
        <v>1145871.4099999999</v>
      </c>
      <c r="K240" s="11" t="str">
        <f t="shared" si="4"/>
        <v>00005019450081010000</v>
      </c>
      <c r="L240" s="2" t="s">
        <v>333</v>
      </c>
    </row>
    <row r="241" spans="1:12" ht="22.5">
      <c r="A241" s="18" t="s">
        <v>102</v>
      </c>
      <c r="B241" s="50" t="s">
        <v>7</v>
      </c>
      <c r="C241" s="51" t="s">
        <v>70</v>
      </c>
      <c r="D241" s="66" t="s">
        <v>299</v>
      </c>
      <c r="E241" s="146" t="s">
        <v>334</v>
      </c>
      <c r="F241" s="147"/>
      <c r="G241" s="67" t="s">
        <v>7</v>
      </c>
      <c r="H241" s="45">
        <v>1150000</v>
      </c>
      <c r="I241" s="48">
        <v>4128.59</v>
      </c>
      <c r="J241" s="49">
        <v>1145871.4099999999</v>
      </c>
      <c r="K241" s="11" t="str">
        <f t="shared" si="4"/>
        <v>00005019450081010200</v>
      </c>
      <c r="L241" s="2" t="s">
        <v>335</v>
      </c>
    </row>
    <row r="242" spans="1:12" ht="22.5">
      <c r="A242" s="18" t="s">
        <v>104</v>
      </c>
      <c r="B242" s="50" t="s">
        <v>7</v>
      </c>
      <c r="C242" s="51" t="s">
        <v>70</v>
      </c>
      <c r="D242" s="66" t="s">
        <v>299</v>
      </c>
      <c r="E242" s="146" t="s">
        <v>334</v>
      </c>
      <c r="F242" s="147"/>
      <c r="G242" s="67" t="s">
        <v>106</v>
      </c>
      <c r="H242" s="45">
        <v>1150000</v>
      </c>
      <c r="I242" s="48">
        <v>4128.59</v>
      </c>
      <c r="J242" s="49">
        <v>1145871.4099999999</v>
      </c>
      <c r="K242" s="11" t="str">
        <f t="shared" si="4"/>
        <v>00005019450081010240</v>
      </c>
      <c r="L242" s="2" t="s">
        <v>336</v>
      </c>
    </row>
    <row r="243" spans="1:12" s="8" customFormat="1">
      <c r="A243" s="19" t="s">
        <v>107</v>
      </c>
      <c r="B243" s="52" t="s">
        <v>7</v>
      </c>
      <c r="C243" s="53" t="s">
        <v>70</v>
      </c>
      <c r="D243" s="68" t="s">
        <v>299</v>
      </c>
      <c r="E243" s="133" t="s">
        <v>334</v>
      </c>
      <c r="F243" s="134"/>
      <c r="G243" s="69" t="s">
        <v>108</v>
      </c>
      <c r="H243" s="54">
        <v>1150000</v>
      </c>
      <c r="I243" s="55">
        <v>4128.59</v>
      </c>
      <c r="J243" s="56">
        <f>IF(IF(H243="",0,H243)=0,0,(IF(H243&gt;0,IF(I243&gt;H243,0,H243-I243),IF(I243&gt;H243,H243-I243,0))))</f>
        <v>1145871.4099999999</v>
      </c>
      <c r="K243" s="11" t="str">
        <f t="shared" si="4"/>
        <v>00005019450081010244</v>
      </c>
      <c r="L243" s="7" t="str">
        <f>C243 &amp; D243 &amp;E243 &amp; F243 &amp; G243</f>
        <v>00005019450081010244</v>
      </c>
    </row>
    <row r="244" spans="1:12" ht="45">
      <c r="A244" s="18" t="s">
        <v>337</v>
      </c>
      <c r="B244" s="50" t="s">
        <v>7</v>
      </c>
      <c r="C244" s="51" t="s">
        <v>70</v>
      </c>
      <c r="D244" s="66" t="s">
        <v>299</v>
      </c>
      <c r="E244" s="146" t="s">
        <v>339</v>
      </c>
      <c r="F244" s="147"/>
      <c r="G244" s="67" t="s">
        <v>70</v>
      </c>
      <c r="H244" s="45">
        <v>2425858.14</v>
      </c>
      <c r="I244" s="48">
        <v>737781</v>
      </c>
      <c r="J244" s="49">
        <v>1688077.14</v>
      </c>
      <c r="K244" s="11" t="str">
        <f t="shared" si="4"/>
        <v>00005019450081020000</v>
      </c>
      <c r="L244" s="2" t="s">
        <v>338</v>
      </c>
    </row>
    <row r="245" spans="1:12" ht="22.5">
      <c r="A245" s="18" t="s">
        <v>102</v>
      </c>
      <c r="B245" s="50" t="s">
        <v>7</v>
      </c>
      <c r="C245" s="51" t="s">
        <v>70</v>
      </c>
      <c r="D245" s="66" t="s">
        <v>299</v>
      </c>
      <c r="E245" s="146" t="s">
        <v>339</v>
      </c>
      <c r="F245" s="147"/>
      <c r="G245" s="67" t="s">
        <v>7</v>
      </c>
      <c r="H245" s="45">
        <v>1931410.14</v>
      </c>
      <c r="I245" s="48">
        <v>624438.14</v>
      </c>
      <c r="J245" s="49">
        <v>1306972</v>
      </c>
      <c r="K245" s="11" t="str">
        <f t="shared" si="4"/>
        <v>00005019450081020200</v>
      </c>
      <c r="L245" s="2" t="s">
        <v>340</v>
      </c>
    </row>
    <row r="246" spans="1:12" ht="22.5">
      <c r="A246" s="18" t="s">
        <v>104</v>
      </c>
      <c r="B246" s="50" t="s">
        <v>7</v>
      </c>
      <c r="C246" s="51" t="s">
        <v>70</v>
      </c>
      <c r="D246" s="66" t="s">
        <v>299</v>
      </c>
      <c r="E246" s="146" t="s">
        <v>339</v>
      </c>
      <c r="F246" s="147"/>
      <c r="G246" s="67" t="s">
        <v>106</v>
      </c>
      <c r="H246" s="45">
        <v>1931410.14</v>
      </c>
      <c r="I246" s="48">
        <v>624438.14</v>
      </c>
      <c r="J246" s="49">
        <v>1306972</v>
      </c>
      <c r="K246" s="11" t="str">
        <f t="shared" si="4"/>
        <v>00005019450081020240</v>
      </c>
      <c r="L246" s="2" t="s">
        <v>341</v>
      </c>
    </row>
    <row r="247" spans="1:12" s="8" customFormat="1" ht="22.5">
      <c r="A247" s="19" t="s">
        <v>342</v>
      </c>
      <c r="B247" s="52" t="s">
        <v>7</v>
      </c>
      <c r="C247" s="53" t="s">
        <v>70</v>
      </c>
      <c r="D247" s="68" t="s">
        <v>299</v>
      </c>
      <c r="E247" s="133" t="s">
        <v>339</v>
      </c>
      <c r="F247" s="134"/>
      <c r="G247" s="69" t="s">
        <v>343</v>
      </c>
      <c r="H247" s="54">
        <v>1839420</v>
      </c>
      <c r="I247" s="55">
        <v>538000</v>
      </c>
      <c r="J247" s="56">
        <f>IF(IF(H247="",0,H247)=0,0,(IF(H247&gt;0,IF(I247&gt;H247,0,H247-I247),IF(I247&gt;H247,H247-I247,0))))</f>
        <v>1301420</v>
      </c>
      <c r="K247" s="11" t="str">
        <f t="shared" si="4"/>
        <v>00005019450081020243</v>
      </c>
      <c r="L247" s="7" t="str">
        <f>C247 &amp; D247 &amp;E247 &amp; F247 &amp; G247</f>
        <v>00005019450081020243</v>
      </c>
    </row>
    <row r="248" spans="1:12" s="8" customFormat="1">
      <c r="A248" s="19" t="s">
        <v>107</v>
      </c>
      <c r="B248" s="52" t="s">
        <v>7</v>
      </c>
      <c r="C248" s="53" t="s">
        <v>70</v>
      </c>
      <c r="D248" s="68" t="s">
        <v>299</v>
      </c>
      <c r="E248" s="133" t="s">
        <v>339</v>
      </c>
      <c r="F248" s="134"/>
      <c r="G248" s="69" t="s">
        <v>108</v>
      </c>
      <c r="H248" s="54">
        <v>91990.14</v>
      </c>
      <c r="I248" s="55">
        <v>86438.14</v>
      </c>
      <c r="J248" s="56">
        <f>IF(IF(H248="",0,H248)=0,0,(IF(H248&gt;0,IF(I248&gt;H248,0,H248-I248),IF(I248&gt;H248,H248-I248,0))))</f>
        <v>5552</v>
      </c>
      <c r="K248" s="11" t="str">
        <f t="shared" si="4"/>
        <v>00005019450081020244</v>
      </c>
      <c r="L248" s="7" t="str">
        <f>C248 &amp; D248 &amp;E248 &amp; F248 &amp; G248</f>
        <v>00005019450081020244</v>
      </c>
    </row>
    <row r="249" spans="1:12">
      <c r="A249" s="18" t="s">
        <v>135</v>
      </c>
      <c r="B249" s="50" t="s">
        <v>7</v>
      </c>
      <c r="C249" s="51" t="s">
        <v>70</v>
      </c>
      <c r="D249" s="66" t="s">
        <v>299</v>
      </c>
      <c r="E249" s="146" t="s">
        <v>339</v>
      </c>
      <c r="F249" s="147"/>
      <c r="G249" s="67" t="s">
        <v>137</v>
      </c>
      <c r="H249" s="45">
        <v>494448</v>
      </c>
      <c r="I249" s="48">
        <v>113342.86</v>
      </c>
      <c r="J249" s="49">
        <v>381105.14</v>
      </c>
      <c r="K249" s="11" t="str">
        <f t="shared" si="4"/>
        <v>00005019450081020800</v>
      </c>
      <c r="L249" s="2" t="s">
        <v>344</v>
      </c>
    </row>
    <row r="250" spans="1:12" ht="45">
      <c r="A250" s="18" t="s">
        <v>196</v>
      </c>
      <c r="B250" s="50" t="s">
        <v>7</v>
      </c>
      <c r="C250" s="51" t="s">
        <v>70</v>
      </c>
      <c r="D250" s="66" t="s">
        <v>299</v>
      </c>
      <c r="E250" s="146" t="s">
        <v>339</v>
      </c>
      <c r="F250" s="147"/>
      <c r="G250" s="67" t="s">
        <v>198</v>
      </c>
      <c r="H250" s="45">
        <v>494448</v>
      </c>
      <c r="I250" s="48">
        <v>113342.86</v>
      </c>
      <c r="J250" s="49">
        <v>381105.14</v>
      </c>
      <c r="K250" s="11" t="str">
        <f t="shared" si="4"/>
        <v>00005019450081020810</v>
      </c>
      <c r="L250" s="2" t="s">
        <v>345</v>
      </c>
    </row>
    <row r="251" spans="1:12" s="8" customFormat="1" ht="45">
      <c r="A251" s="19" t="s">
        <v>199</v>
      </c>
      <c r="B251" s="52" t="s">
        <v>7</v>
      </c>
      <c r="C251" s="53" t="s">
        <v>70</v>
      </c>
      <c r="D251" s="68" t="s">
        <v>299</v>
      </c>
      <c r="E251" s="133" t="s">
        <v>339</v>
      </c>
      <c r="F251" s="134"/>
      <c r="G251" s="69" t="s">
        <v>200</v>
      </c>
      <c r="H251" s="54">
        <v>494448</v>
      </c>
      <c r="I251" s="55">
        <v>113342.86</v>
      </c>
      <c r="J251" s="56">
        <f>IF(IF(H251="",0,H251)=0,0,(IF(H251&gt;0,IF(I251&gt;H251,0,H251-I251),IF(I251&gt;H251,H251-I251,0))))</f>
        <v>381105.14</v>
      </c>
      <c r="K251" s="11" t="str">
        <f t="shared" si="4"/>
        <v>00005019450081020811</v>
      </c>
      <c r="L251" s="7" t="str">
        <f>C251 &amp; D251 &amp;E251 &amp; F251 &amp; G251</f>
        <v>00005019450081020811</v>
      </c>
    </row>
    <row r="252" spans="1:12" ht="67.5">
      <c r="A252" s="18" t="s">
        <v>346</v>
      </c>
      <c r="B252" s="50" t="s">
        <v>7</v>
      </c>
      <c r="C252" s="51" t="s">
        <v>70</v>
      </c>
      <c r="D252" s="66" t="s">
        <v>299</v>
      </c>
      <c r="E252" s="146" t="s">
        <v>348</v>
      </c>
      <c r="F252" s="147"/>
      <c r="G252" s="67" t="s">
        <v>70</v>
      </c>
      <c r="H252" s="45">
        <v>59000</v>
      </c>
      <c r="I252" s="48">
        <v>0</v>
      </c>
      <c r="J252" s="49">
        <v>59000</v>
      </c>
      <c r="K252" s="11" t="str">
        <f t="shared" si="4"/>
        <v>00005019450081021000</v>
      </c>
      <c r="L252" s="2" t="s">
        <v>347</v>
      </c>
    </row>
    <row r="253" spans="1:12" ht="22.5">
      <c r="A253" s="18" t="s">
        <v>102</v>
      </c>
      <c r="B253" s="50" t="s">
        <v>7</v>
      </c>
      <c r="C253" s="51" t="s">
        <v>70</v>
      </c>
      <c r="D253" s="66" t="s">
        <v>299</v>
      </c>
      <c r="E253" s="146" t="s">
        <v>348</v>
      </c>
      <c r="F253" s="147"/>
      <c r="G253" s="67" t="s">
        <v>7</v>
      </c>
      <c r="H253" s="45">
        <v>59000</v>
      </c>
      <c r="I253" s="48">
        <v>0</v>
      </c>
      <c r="J253" s="49">
        <v>59000</v>
      </c>
      <c r="K253" s="11" t="str">
        <f t="shared" si="4"/>
        <v>00005019450081021200</v>
      </c>
      <c r="L253" s="2" t="s">
        <v>349</v>
      </c>
    </row>
    <row r="254" spans="1:12" ht="22.5">
      <c r="A254" s="18" t="s">
        <v>104</v>
      </c>
      <c r="B254" s="50" t="s">
        <v>7</v>
      </c>
      <c r="C254" s="51" t="s">
        <v>70</v>
      </c>
      <c r="D254" s="66" t="s">
        <v>299</v>
      </c>
      <c r="E254" s="146" t="s">
        <v>348</v>
      </c>
      <c r="F254" s="147"/>
      <c r="G254" s="67" t="s">
        <v>106</v>
      </c>
      <c r="H254" s="45">
        <v>59000</v>
      </c>
      <c r="I254" s="48">
        <v>0</v>
      </c>
      <c r="J254" s="49">
        <v>59000</v>
      </c>
      <c r="K254" s="11" t="str">
        <f t="shared" si="4"/>
        <v>00005019450081021240</v>
      </c>
      <c r="L254" s="2" t="s">
        <v>350</v>
      </c>
    </row>
    <row r="255" spans="1:12" s="8" customFormat="1" ht="22.5">
      <c r="A255" s="19" t="s">
        <v>342</v>
      </c>
      <c r="B255" s="52" t="s">
        <v>7</v>
      </c>
      <c r="C255" s="53" t="s">
        <v>70</v>
      </c>
      <c r="D255" s="68" t="s">
        <v>299</v>
      </c>
      <c r="E255" s="133" t="s">
        <v>348</v>
      </c>
      <c r="F255" s="134"/>
      <c r="G255" s="69" t="s">
        <v>343</v>
      </c>
      <c r="H255" s="54">
        <v>59000</v>
      </c>
      <c r="I255" s="55">
        <v>0</v>
      </c>
      <c r="J255" s="56">
        <f>IF(IF(H255="",0,H255)=0,0,(IF(H255&gt;0,IF(I255&gt;H255,0,H255-I255),IF(I255&gt;H255,H255-I255,0))))</f>
        <v>59000</v>
      </c>
      <c r="K255" s="11" t="str">
        <f t="shared" si="4"/>
        <v>00005019450081021243</v>
      </c>
      <c r="L255" s="7" t="str">
        <f>C255 &amp; D255 &amp;E255 &amp; F255 &amp; G255</f>
        <v>00005019450081021243</v>
      </c>
    </row>
    <row r="256" spans="1:12">
      <c r="A256" s="18" t="s">
        <v>351</v>
      </c>
      <c r="B256" s="50" t="s">
        <v>7</v>
      </c>
      <c r="C256" s="51" t="s">
        <v>70</v>
      </c>
      <c r="D256" s="66" t="s">
        <v>353</v>
      </c>
      <c r="E256" s="146" t="s">
        <v>94</v>
      </c>
      <c r="F256" s="147"/>
      <c r="G256" s="67" t="s">
        <v>70</v>
      </c>
      <c r="H256" s="45">
        <v>261000</v>
      </c>
      <c r="I256" s="48">
        <v>74988</v>
      </c>
      <c r="J256" s="49">
        <v>186012</v>
      </c>
      <c r="K256" s="11" t="str">
        <f t="shared" si="4"/>
        <v>00005020000000000000</v>
      </c>
      <c r="L256" s="2" t="s">
        <v>352</v>
      </c>
    </row>
    <row r="257" spans="1:12" ht="22.5">
      <c r="A257" s="18" t="s">
        <v>354</v>
      </c>
      <c r="B257" s="50" t="s">
        <v>7</v>
      </c>
      <c r="C257" s="51" t="s">
        <v>70</v>
      </c>
      <c r="D257" s="66" t="s">
        <v>353</v>
      </c>
      <c r="E257" s="146" t="s">
        <v>356</v>
      </c>
      <c r="F257" s="147"/>
      <c r="G257" s="67" t="s">
        <v>70</v>
      </c>
      <c r="H257" s="45">
        <v>111000</v>
      </c>
      <c r="I257" s="48">
        <v>0</v>
      </c>
      <c r="J257" s="49">
        <v>111000</v>
      </c>
      <c r="K257" s="11" t="str">
        <f t="shared" si="4"/>
        <v>00005022500111110000</v>
      </c>
      <c r="L257" s="2" t="s">
        <v>355</v>
      </c>
    </row>
    <row r="258" spans="1:12" ht="22.5">
      <c r="A258" s="18" t="s">
        <v>102</v>
      </c>
      <c r="B258" s="50" t="s">
        <v>7</v>
      </c>
      <c r="C258" s="51" t="s">
        <v>70</v>
      </c>
      <c r="D258" s="66" t="s">
        <v>353</v>
      </c>
      <c r="E258" s="146" t="s">
        <v>356</v>
      </c>
      <c r="F258" s="147"/>
      <c r="G258" s="67" t="s">
        <v>7</v>
      </c>
      <c r="H258" s="45">
        <v>111000</v>
      </c>
      <c r="I258" s="48">
        <v>0</v>
      </c>
      <c r="J258" s="49">
        <v>111000</v>
      </c>
      <c r="K258" s="11" t="str">
        <f t="shared" si="4"/>
        <v>00005022500111110200</v>
      </c>
      <c r="L258" s="2" t="s">
        <v>357</v>
      </c>
    </row>
    <row r="259" spans="1:12" ht="22.5">
      <c r="A259" s="18" t="s">
        <v>104</v>
      </c>
      <c r="B259" s="50" t="s">
        <v>7</v>
      </c>
      <c r="C259" s="51" t="s">
        <v>70</v>
      </c>
      <c r="D259" s="66" t="s">
        <v>353</v>
      </c>
      <c r="E259" s="146" t="s">
        <v>356</v>
      </c>
      <c r="F259" s="147"/>
      <c r="G259" s="67" t="s">
        <v>106</v>
      </c>
      <c r="H259" s="45">
        <v>111000</v>
      </c>
      <c r="I259" s="48">
        <v>0</v>
      </c>
      <c r="J259" s="49">
        <v>111000</v>
      </c>
      <c r="K259" s="11" t="str">
        <f t="shared" si="4"/>
        <v>00005022500111110240</v>
      </c>
      <c r="L259" s="2" t="s">
        <v>358</v>
      </c>
    </row>
    <row r="260" spans="1:12" s="8" customFormat="1">
      <c r="A260" s="19" t="s">
        <v>107</v>
      </c>
      <c r="B260" s="52" t="s">
        <v>7</v>
      </c>
      <c r="C260" s="53" t="s">
        <v>70</v>
      </c>
      <c r="D260" s="68" t="s">
        <v>353</v>
      </c>
      <c r="E260" s="133" t="s">
        <v>356</v>
      </c>
      <c r="F260" s="134"/>
      <c r="G260" s="69" t="s">
        <v>108</v>
      </c>
      <c r="H260" s="54">
        <v>111000</v>
      </c>
      <c r="I260" s="55">
        <v>0</v>
      </c>
      <c r="J260" s="56">
        <f>IF(IF(H260="",0,H260)=0,0,(IF(H260&gt;0,IF(I260&gt;H260,0,H260-I260),IF(I260&gt;H260,H260-I260,0))))</f>
        <v>111000</v>
      </c>
      <c r="K260" s="11" t="str">
        <f t="shared" si="4"/>
        <v>00005022500111110244</v>
      </c>
      <c r="L260" s="7" t="str">
        <f>C260 &amp; D260 &amp;E260 &amp; F260 &amp; G260</f>
        <v>00005022500111110244</v>
      </c>
    </row>
    <row r="261" spans="1:12" ht="22.5">
      <c r="A261" s="18" t="s">
        <v>359</v>
      </c>
      <c r="B261" s="50" t="s">
        <v>7</v>
      </c>
      <c r="C261" s="51" t="s">
        <v>70</v>
      </c>
      <c r="D261" s="66" t="s">
        <v>353</v>
      </c>
      <c r="E261" s="146" t="s">
        <v>361</v>
      </c>
      <c r="F261" s="147"/>
      <c r="G261" s="67" t="s">
        <v>70</v>
      </c>
      <c r="H261" s="45">
        <v>150000</v>
      </c>
      <c r="I261" s="48">
        <v>74988</v>
      </c>
      <c r="J261" s="49">
        <v>75012</v>
      </c>
      <c r="K261" s="11" t="str">
        <f t="shared" si="4"/>
        <v>00005022700241110000</v>
      </c>
      <c r="L261" s="2" t="s">
        <v>360</v>
      </c>
    </row>
    <row r="262" spans="1:12" ht="22.5">
      <c r="A262" s="18" t="s">
        <v>102</v>
      </c>
      <c r="B262" s="50" t="s">
        <v>7</v>
      </c>
      <c r="C262" s="51" t="s">
        <v>70</v>
      </c>
      <c r="D262" s="66" t="s">
        <v>353</v>
      </c>
      <c r="E262" s="146" t="s">
        <v>361</v>
      </c>
      <c r="F262" s="147"/>
      <c r="G262" s="67" t="s">
        <v>7</v>
      </c>
      <c r="H262" s="45">
        <v>150000</v>
      </c>
      <c r="I262" s="48">
        <v>74988</v>
      </c>
      <c r="J262" s="49">
        <v>75012</v>
      </c>
      <c r="K262" s="11" t="str">
        <f t="shared" si="4"/>
        <v>00005022700241110200</v>
      </c>
      <c r="L262" s="2" t="s">
        <v>362</v>
      </c>
    </row>
    <row r="263" spans="1:12" ht="22.5">
      <c r="A263" s="18" t="s">
        <v>104</v>
      </c>
      <c r="B263" s="50" t="s">
        <v>7</v>
      </c>
      <c r="C263" s="51" t="s">
        <v>70</v>
      </c>
      <c r="D263" s="66" t="s">
        <v>353</v>
      </c>
      <c r="E263" s="146" t="s">
        <v>361</v>
      </c>
      <c r="F263" s="147"/>
      <c r="G263" s="67" t="s">
        <v>106</v>
      </c>
      <c r="H263" s="45">
        <v>150000</v>
      </c>
      <c r="I263" s="48">
        <v>74988</v>
      </c>
      <c r="J263" s="49">
        <v>75012</v>
      </c>
      <c r="K263" s="11" t="str">
        <f t="shared" si="4"/>
        <v>00005022700241110240</v>
      </c>
      <c r="L263" s="2" t="s">
        <v>363</v>
      </c>
    </row>
    <row r="264" spans="1:12" s="8" customFormat="1">
      <c r="A264" s="19" t="s">
        <v>107</v>
      </c>
      <c r="B264" s="52" t="s">
        <v>7</v>
      </c>
      <c r="C264" s="53" t="s">
        <v>70</v>
      </c>
      <c r="D264" s="68" t="s">
        <v>353</v>
      </c>
      <c r="E264" s="133" t="s">
        <v>361</v>
      </c>
      <c r="F264" s="134"/>
      <c r="G264" s="69" t="s">
        <v>108</v>
      </c>
      <c r="H264" s="54">
        <v>150000</v>
      </c>
      <c r="I264" s="55">
        <v>74988</v>
      </c>
      <c r="J264" s="56">
        <f>IF(IF(H264="",0,H264)=0,0,(IF(H264&gt;0,IF(I264&gt;H264,0,H264-I264),IF(I264&gt;H264,H264-I264,0))))</f>
        <v>75012</v>
      </c>
      <c r="K264" s="11" t="str">
        <f t="shared" si="4"/>
        <v>00005022700241110244</v>
      </c>
      <c r="L264" s="7" t="str">
        <f>C264 &amp; D264 &amp;E264 &amp; F264 &amp; G264</f>
        <v>00005022700241110244</v>
      </c>
    </row>
    <row r="265" spans="1:12">
      <c r="A265" s="18" t="s">
        <v>364</v>
      </c>
      <c r="B265" s="50" t="s">
        <v>7</v>
      </c>
      <c r="C265" s="51" t="s">
        <v>70</v>
      </c>
      <c r="D265" s="66" t="s">
        <v>366</v>
      </c>
      <c r="E265" s="146" t="s">
        <v>94</v>
      </c>
      <c r="F265" s="147"/>
      <c r="G265" s="67" t="s">
        <v>70</v>
      </c>
      <c r="H265" s="45">
        <v>25944151</v>
      </c>
      <c r="I265" s="48">
        <v>6078957.2999999998</v>
      </c>
      <c r="J265" s="49">
        <v>19865193.699999999</v>
      </c>
      <c r="K265" s="11" t="str">
        <f t="shared" si="4"/>
        <v>00005030000000000000</v>
      </c>
      <c r="L265" s="2" t="s">
        <v>365</v>
      </c>
    </row>
    <row r="266" spans="1:12" ht="22.5">
      <c r="A266" s="18" t="s">
        <v>367</v>
      </c>
      <c r="B266" s="50" t="s">
        <v>7</v>
      </c>
      <c r="C266" s="51" t="s">
        <v>70</v>
      </c>
      <c r="D266" s="66" t="s">
        <v>366</v>
      </c>
      <c r="E266" s="146" t="s">
        <v>369</v>
      </c>
      <c r="F266" s="147"/>
      <c r="G266" s="67" t="s">
        <v>70</v>
      </c>
      <c r="H266" s="45">
        <v>60000</v>
      </c>
      <c r="I266" s="48">
        <v>6100</v>
      </c>
      <c r="J266" s="49">
        <v>53900</v>
      </c>
      <c r="K266" s="11" t="str">
        <f t="shared" si="4"/>
        <v>00005031000460240000</v>
      </c>
      <c r="L266" s="2" t="s">
        <v>368</v>
      </c>
    </row>
    <row r="267" spans="1:12" ht="22.5">
      <c r="A267" s="18" t="s">
        <v>102</v>
      </c>
      <c r="B267" s="50" t="s">
        <v>7</v>
      </c>
      <c r="C267" s="51" t="s">
        <v>70</v>
      </c>
      <c r="D267" s="66" t="s">
        <v>366</v>
      </c>
      <c r="E267" s="146" t="s">
        <v>369</v>
      </c>
      <c r="F267" s="147"/>
      <c r="G267" s="67" t="s">
        <v>7</v>
      </c>
      <c r="H267" s="45">
        <v>60000</v>
      </c>
      <c r="I267" s="48">
        <v>6100</v>
      </c>
      <c r="J267" s="49">
        <v>53900</v>
      </c>
      <c r="K267" s="11" t="str">
        <f t="shared" si="4"/>
        <v>00005031000460240200</v>
      </c>
      <c r="L267" s="2" t="s">
        <v>370</v>
      </c>
    </row>
    <row r="268" spans="1:12" ht="22.5">
      <c r="A268" s="18" t="s">
        <v>104</v>
      </c>
      <c r="B268" s="50" t="s">
        <v>7</v>
      </c>
      <c r="C268" s="51" t="s">
        <v>70</v>
      </c>
      <c r="D268" s="66" t="s">
        <v>366</v>
      </c>
      <c r="E268" s="146" t="s">
        <v>369</v>
      </c>
      <c r="F268" s="147"/>
      <c r="G268" s="67" t="s">
        <v>106</v>
      </c>
      <c r="H268" s="45">
        <v>60000</v>
      </c>
      <c r="I268" s="48">
        <v>6100</v>
      </c>
      <c r="J268" s="49">
        <v>53900</v>
      </c>
      <c r="K268" s="11" t="str">
        <f t="shared" si="4"/>
        <v>00005031000460240240</v>
      </c>
      <c r="L268" s="2" t="s">
        <v>371</v>
      </c>
    </row>
    <row r="269" spans="1:12" s="8" customFormat="1">
      <c r="A269" s="19" t="s">
        <v>107</v>
      </c>
      <c r="B269" s="52" t="s">
        <v>7</v>
      </c>
      <c r="C269" s="53" t="s">
        <v>70</v>
      </c>
      <c r="D269" s="68" t="s">
        <v>366</v>
      </c>
      <c r="E269" s="133" t="s">
        <v>369</v>
      </c>
      <c r="F269" s="134"/>
      <c r="G269" s="69" t="s">
        <v>108</v>
      </c>
      <c r="H269" s="54">
        <v>60000</v>
      </c>
      <c r="I269" s="55">
        <v>6100</v>
      </c>
      <c r="J269" s="56">
        <f>IF(IF(H269="",0,H269)=0,0,(IF(H269&gt;0,IF(I269&gt;H269,0,H269-I269),IF(I269&gt;H269,H269-I269,0))))</f>
        <v>53900</v>
      </c>
      <c r="K269" s="11" t="str">
        <f t="shared" si="4"/>
        <v>00005031000460240244</v>
      </c>
      <c r="L269" s="7" t="str">
        <f>C269 &amp; D269 &amp;E269 &amp; F269 &amp; G269</f>
        <v>00005031000460240244</v>
      </c>
    </row>
    <row r="270" spans="1:12" ht="56.25">
      <c r="A270" s="18" t="s">
        <v>372</v>
      </c>
      <c r="B270" s="50" t="s">
        <v>7</v>
      </c>
      <c r="C270" s="51" t="s">
        <v>70</v>
      </c>
      <c r="D270" s="66" t="s">
        <v>366</v>
      </c>
      <c r="E270" s="146" t="s">
        <v>374</v>
      </c>
      <c r="F270" s="147"/>
      <c r="G270" s="67" t="s">
        <v>70</v>
      </c>
      <c r="H270" s="45">
        <v>3360114</v>
      </c>
      <c r="I270" s="48">
        <v>0</v>
      </c>
      <c r="J270" s="49">
        <v>3360114</v>
      </c>
      <c r="K270" s="11" t="str">
        <f t="shared" si="4"/>
        <v>0000503100F255551000</v>
      </c>
      <c r="L270" s="2" t="s">
        <v>373</v>
      </c>
    </row>
    <row r="271" spans="1:12">
      <c r="A271" s="18" t="s">
        <v>135</v>
      </c>
      <c r="B271" s="50" t="s">
        <v>7</v>
      </c>
      <c r="C271" s="51" t="s">
        <v>70</v>
      </c>
      <c r="D271" s="66" t="s">
        <v>366</v>
      </c>
      <c r="E271" s="146" t="s">
        <v>374</v>
      </c>
      <c r="F271" s="147"/>
      <c r="G271" s="67" t="s">
        <v>137</v>
      </c>
      <c r="H271" s="45">
        <v>3360114</v>
      </c>
      <c r="I271" s="48">
        <v>0</v>
      </c>
      <c r="J271" s="49">
        <v>3360114</v>
      </c>
      <c r="K271" s="11" t="str">
        <f t="shared" si="4"/>
        <v>0000503100F255551800</v>
      </c>
      <c r="L271" s="2" t="s">
        <v>375</v>
      </c>
    </row>
    <row r="272" spans="1:12" ht="45">
      <c r="A272" s="18" t="s">
        <v>196</v>
      </c>
      <c r="B272" s="50" t="s">
        <v>7</v>
      </c>
      <c r="C272" s="51" t="s">
        <v>70</v>
      </c>
      <c r="D272" s="66" t="s">
        <v>366</v>
      </c>
      <c r="E272" s="146" t="s">
        <v>374</v>
      </c>
      <c r="F272" s="147"/>
      <c r="G272" s="67" t="s">
        <v>198</v>
      </c>
      <c r="H272" s="45">
        <v>3360114</v>
      </c>
      <c r="I272" s="48">
        <v>0</v>
      </c>
      <c r="J272" s="49">
        <v>3360114</v>
      </c>
      <c r="K272" s="11" t="str">
        <f t="shared" si="4"/>
        <v>0000503100F255551810</v>
      </c>
      <c r="L272" s="2" t="s">
        <v>376</v>
      </c>
    </row>
    <row r="273" spans="1:12" s="8" customFormat="1" ht="45">
      <c r="A273" s="19" t="s">
        <v>199</v>
      </c>
      <c r="B273" s="52" t="s">
        <v>7</v>
      </c>
      <c r="C273" s="53" t="s">
        <v>70</v>
      </c>
      <c r="D273" s="68" t="s">
        <v>366</v>
      </c>
      <c r="E273" s="133" t="s">
        <v>374</v>
      </c>
      <c r="F273" s="134"/>
      <c r="G273" s="69" t="s">
        <v>200</v>
      </c>
      <c r="H273" s="54">
        <v>3360114</v>
      </c>
      <c r="I273" s="55">
        <v>0</v>
      </c>
      <c r="J273" s="56">
        <f>IF(IF(H273="",0,H273)=0,0,(IF(H273&gt;0,IF(I273&gt;H273,0,H273-I273),IF(I273&gt;H273,H273-I273,0))))</f>
        <v>3360114</v>
      </c>
      <c r="K273" s="11" t="str">
        <f t="shared" si="4"/>
        <v>0000503100F255551811</v>
      </c>
      <c r="L273" s="7" t="str">
        <f>C273 &amp; D273 &amp;E273 &amp; F273 &amp; G273</f>
        <v>0000503100F255551811</v>
      </c>
    </row>
    <row r="274" spans="1:12" ht="56.25">
      <c r="A274" s="18" t="s">
        <v>372</v>
      </c>
      <c r="B274" s="50" t="s">
        <v>7</v>
      </c>
      <c r="C274" s="51" t="s">
        <v>70</v>
      </c>
      <c r="D274" s="66" t="s">
        <v>366</v>
      </c>
      <c r="E274" s="146" t="s">
        <v>378</v>
      </c>
      <c r="F274" s="147"/>
      <c r="G274" s="67" t="s">
        <v>70</v>
      </c>
      <c r="H274" s="45">
        <v>3436079</v>
      </c>
      <c r="I274" s="48">
        <v>0</v>
      </c>
      <c r="J274" s="49">
        <v>3436079</v>
      </c>
      <c r="K274" s="11" t="str">
        <f t="shared" si="4"/>
        <v>0000503100F255552000</v>
      </c>
      <c r="L274" s="2" t="s">
        <v>377</v>
      </c>
    </row>
    <row r="275" spans="1:12" ht="22.5">
      <c r="A275" s="18" t="s">
        <v>102</v>
      </c>
      <c r="B275" s="50" t="s">
        <v>7</v>
      </c>
      <c r="C275" s="51" t="s">
        <v>70</v>
      </c>
      <c r="D275" s="66" t="s">
        <v>366</v>
      </c>
      <c r="E275" s="146" t="s">
        <v>378</v>
      </c>
      <c r="F275" s="147"/>
      <c r="G275" s="67" t="s">
        <v>7</v>
      </c>
      <c r="H275" s="45">
        <v>3436079</v>
      </c>
      <c r="I275" s="48">
        <v>0</v>
      </c>
      <c r="J275" s="49">
        <v>3436079</v>
      </c>
      <c r="K275" s="11" t="str">
        <f t="shared" si="4"/>
        <v>0000503100F255552200</v>
      </c>
      <c r="L275" s="2" t="s">
        <v>379</v>
      </c>
    </row>
    <row r="276" spans="1:12" ht="22.5">
      <c r="A276" s="18" t="s">
        <v>104</v>
      </c>
      <c r="B276" s="50" t="s">
        <v>7</v>
      </c>
      <c r="C276" s="51" t="s">
        <v>70</v>
      </c>
      <c r="D276" s="66" t="s">
        <v>366</v>
      </c>
      <c r="E276" s="146" t="s">
        <v>378</v>
      </c>
      <c r="F276" s="147"/>
      <c r="G276" s="67" t="s">
        <v>106</v>
      </c>
      <c r="H276" s="45">
        <v>3436079</v>
      </c>
      <c r="I276" s="48">
        <v>0</v>
      </c>
      <c r="J276" s="49">
        <v>3436079</v>
      </c>
      <c r="K276" s="11" t="str">
        <f t="shared" si="4"/>
        <v>0000503100F255552240</v>
      </c>
      <c r="L276" s="2" t="s">
        <v>380</v>
      </c>
    </row>
    <row r="277" spans="1:12" s="8" customFormat="1">
      <c r="A277" s="19" t="s">
        <v>107</v>
      </c>
      <c r="B277" s="52" t="s">
        <v>7</v>
      </c>
      <c r="C277" s="53" t="s">
        <v>70</v>
      </c>
      <c r="D277" s="68" t="s">
        <v>366</v>
      </c>
      <c r="E277" s="133" t="s">
        <v>378</v>
      </c>
      <c r="F277" s="134"/>
      <c r="G277" s="69" t="s">
        <v>108</v>
      </c>
      <c r="H277" s="54">
        <v>3436079</v>
      </c>
      <c r="I277" s="55">
        <v>0</v>
      </c>
      <c r="J277" s="56">
        <f>IF(IF(H277="",0,H277)=0,0,(IF(H277&gt;0,IF(I277&gt;H277,0,H277-I277),IF(I277&gt;H277,H277-I277,0))))</f>
        <v>3436079</v>
      </c>
      <c r="K277" s="11" t="str">
        <f t="shared" si="4"/>
        <v>0000503100F255552244</v>
      </c>
      <c r="L277" s="7" t="str">
        <f>C277 &amp; D277 &amp;E277 &amp; F277 &amp; G277</f>
        <v>0000503100F255552244</v>
      </c>
    </row>
    <row r="278" spans="1:12" ht="33.75">
      <c r="A278" s="18" t="s">
        <v>381</v>
      </c>
      <c r="B278" s="50" t="s">
        <v>7</v>
      </c>
      <c r="C278" s="51" t="s">
        <v>70</v>
      </c>
      <c r="D278" s="66" t="s">
        <v>366</v>
      </c>
      <c r="E278" s="146" t="s">
        <v>383</v>
      </c>
      <c r="F278" s="147"/>
      <c r="G278" s="67" t="s">
        <v>70</v>
      </c>
      <c r="H278" s="45">
        <v>6334032.0300000003</v>
      </c>
      <c r="I278" s="48">
        <v>2624280.96</v>
      </c>
      <c r="J278" s="49">
        <v>3709751.07</v>
      </c>
      <c r="K278" s="11" t="str">
        <f t="shared" si="4"/>
        <v>00005032210160010000</v>
      </c>
      <c r="L278" s="2" t="s">
        <v>382</v>
      </c>
    </row>
    <row r="279" spans="1:12" ht="22.5">
      <c r="A279" s="18" t="s">
        <v>102</v>
      </c>
      <c r="B279" s="50" t="s">
        <v>7</v>
      </c>
      <c r="C279" s="51" t="s">
        <v>70</v>
      </c>
      <c r="D279" s="66" t="s">
        <v>366</v>
      </c>
      <c r="E279" s="146" t="s">
        <v>383</v>
      </c>
      <c r="F279" s="147"/>
      <c r="G279" s="67" t="s">
        <v>7</v>
      </c>
      <c r="H279" s="45">
        <v>6334032.0300000003</v>
      </c>
      <c r="I279" s="48">
        <v>2624280.96</v>
      </c>
      <c r="J279" s="49">
        <v>3709751.07</v>
      </c>
      <c r="K279" s="11" t="str">
        <f t="shared" si="4"/>
        <v>00005032210160010200</v>
      </c>
      <c r="L279" s="2" t="s">
        <v>384</v>
      </c>
    </row>
    <row r="280" spans="1:12" ht="22.5">
      <c r="A280" s="18" t="s">
        <v>104</v>
      </c>
      <c r="B280" s="50" t="s">
        <v>7</v>
      </c>
      <c r="C280" s="51" t="s">
        <v>70</v>
      </c>
      <c r="D280" s="66" t="s">
        <v>366</v>
      </c>
      <c r="E280" s="146" t="s">
        <v>383</v>
      </c>
      <c r="F280" s="147"/>
      <c r="G280" s="67" t="s">
        <v>106</v>
      </c>
      <c r="H280" s="45">
        <v>6334032.0300000003</v>
      </c>
      <c r="I280" s="48">
        <v>2624280.96</v>
      </c>
      <c r="J280" s="49">
        <v>3709751.07</v>
      </c>
      <c r="K280" s="11" t="str">
        <f t="shared" ref="K280:K343" si="5">C280 &amp; D280 &amp;E280 &amp; F280 &amp; G280</f>
        <v>00005032210160010240</v>
      </c>
      <c r="L280" s="2" t="s">
        <v>385</v>
      </c>
    </row>
    <row r="281" spans="1:12" s="8" customFormat="1">
      <c r="A281" s="19" t="s">
        <v>107</v>
      </c>
      <c r="B281" s="52" t="s">
        <v>7</v>
      </c>
      <c r="C281" s="53" t="s">
        <v>70</v>
      </c>
      <c r="D281" s="68" t="s">
        <v>366</v>
      </c>
      <c r="E281" s="133" t="s">
        <v>383</v>
      </c>
      <c r="F281" s="134"/>
      <c r="G281" s="69" t="s">
        <v>108</v>
      </c>
      <c r="H281" s="54">
        <v>6334032.0300000003</v>
      </c>
      <c r="I281" s="55">
        <v>2624280.96</v>
      </c>
      <c r="J281" s="56">
        <f>IF(IF(H281="",0,H281)=0,0,(IF(H281&gt;0,IF(I281&gt;H281,0,H281-I281),IF(I281&gt;H281,H281-I281,0))))</f>
        <v>3709751.07</v>
      </c>
      <c r="K281" s="11" t="str">
        <f t="shared" si="5"/>
        <v>00005032210160010244</v>
      </c>
      <c r="L281" s="7" t="str">
        <f>C281 &amp; D281 &amp;E281 &amp; F281 &amp; G281</f>
        <v>00005032210160010244</v>
      </c>
    </row>
    <row r="282" spans="1:12" ht="22.5">
      <c r="A282" s="18" t="s">
        <v>386</v>
      </c>
      <c r="B282" s="50" t="s">
        <v>7</v>
      </c>
      <c r="C282" s="51" t="s">
        <v>70</v>
      </c>
      <c r="D282" s="66" t="s">
        <v>366</v>
      </c>
      <c r="E282" s="146" t="s">
        <v>388</v>
      </c>
      <c r="F282" s="147"/>
      <c r="G282" s="67" t="s">
        <v>70</v>
      </c>
      <c r="H282" s="45">
        <v>2890201.92</v>
      </c>
      <c r="I282" s="48">
        <v>795201.92</v>
      </c>
      <c r="J282" s="49">
        <v>2095000</v>
      </c>
      <c r="K282" s="11" t="str">
        <f t="shared" si="5"/>
        <v>00005032210160011000</v>
      </c>
      <c r="L282" s="2" t="s">
        <v>387</v>
      </c>
    </row>
    <row r="283" spans="1:12" ht="22.5">
      <c r="A283" s="18" t="s">
        <v>207</v>
      </c>
      <c r="B283" s="50" t="s">
        <v>7</v>
      </c>
      <c r="C283" s="51" t="s">
        <v>70</v>
      </c>
      <c r="D283" s="66" t="s">
        <v>366</v>
      </c>
      <c r="E283" s="146" t="s">
        <v>388</v>
      </c>
      <c r="F283" s="147"/>
      <c r="G283" s="67" t="s">
        <v>209</v>
      </c>
      <c r="H283" s="45">
        <v>2890201.92</v>
      </c>
      <c r="I283" s="48">
        <v>795201.92</v>
      </c>
      <c r="J283" s="49">
        <v>2095000</v>
      </c>
      <c r="K283" s="11" t="str">
        <f t="shared" si="5"/>
        <v>00005032210160011400</v>
      </c>
      <c r="L283" s="2" t="s">
        <v>389</v>
      </c>
    </row>
    <row r="284" spans="1:12">
      <c r="A284" s="18" t="s">
        <v>210</v>
      </c>
      <c r="B284" s="50" t="s">
        <v>7</v>
      </c>
      <c r="C284" s="51" t="s">
        <v>70</v>
      </c>
      <c r="D284" s="66" t="s">
        <v>366</v>
      </c>
      <c r="E284" s="146" t="s">
        <v>388</v>
      </c>
      <c r="F284" s="147"/>
      <c r="G284" s="67" t="s">
        <v>212</v>
      </c>
      <c r="H284" s="45">
        <v>2890201.92</v>
      </c>
      <c r="I284" s="48">
        <v>795201.92</v>
      </c>
      <c r="J284" s="49">
        <v>2095000</v>
      </c>
      <c r="K284" s="11" t="str">
        <f t="shared" si="5"/>
        <v>00005032210160011410</v>
      </c>
      <c r="L284" s="2" t="s">
        <v>390</v>
      </c>
    </row>
    <row r="285" spans="1:12" s="8" customFormat="1" ht="33.75">
      <c r="A285" s="19" t="s">
        <v>213</v>
      </c>
      <c r="B285" s="52" t="s">
        <v>7</v>
      </c>
      <c r="C285" s="53" t="s">
        <v>70</v>
      </c>
      <c r="D285" s="68" t="s">
        <v>366</v>
      </c>
      <c r="E285" s="133" t="s">
        <v>388</v>
      </c>
      <c r="F285" s="134"/>
      <c r="G285" s="69" t="s">
        <v>214</v>
      </c>
      <c r="H285" s="54">
        <v>2890201.92</v>
      </c>
      <c r="I285" s="55">
        <v>795201.92</v>
      </c>
      <c r="J285" s="56">
        <f>IF(IF(H285="",0,H285)=0,0,(IF(H285&gt;0,IF(I285&gt;H285,0,H285-I285),IF(I285&gt;H285,H285-I285,0))))</f>
        <v>2095000</v>
      </c>
      <c r="K285" s="11" t="str">
        <f t="shared" si="5"/>
        <v>00005032210160011414</v>
      </c>
      <c r="L285" s="7" t="str">
        <f>C285 &amp; D285 &amp;E285 &amp; F285 &amp; G285</f>
        <v>00005032210160011414</v>
      </c>
    </row>
    <row r="286" spans="1:12">
      <c r="A286" s="18" t="s">
        <v>391</v>
      </c>
      <c r="B286" s="50" t="s">
        <v>7</v>
      </c>
      <c r="C286" s="51" t="s">
        <v>70</v>
      </c>
      <c r="D286" s="66" t="s">
        <v>366</v>
      </c>
      <c r="E286" s="146" t="s">
        <v>393</v>
      </c>
      <c r="F286" s="147"/>
      <c r="G286" s="67" t="s">
        <v>70</v>
      </c>
      <c r="H286" s="45">
        <v>2844431.1</v>
      </c>
      <c r="I286" s="48">
        <v>242245.33</v>
      </c>
      <c r="J286" s="49">
        <v>2602185.77</v>
      </c>
      <c r="K286" s="11" t="str">
        <f t="shared" si="5"/>
        <v>00005032220160030000</v>
      </c>
      <c r="L286" s="2" t="s">
        <v>392</v>
      </c>
    </row>
    <row r="287" spans="1:12" ht="22.5">
      <c r="A287" s="18" t="s">
        <v>102</v>
      </c>
      <c r="B287" s="50" t="s">
        <v>7</v>
      </c>
      <c r="C287" s="51" t="s">
        <v>70</v>
      </c>
      <c r="D287" s="66" t="s">
        <v>366</v>
      </c>
      <c r="E287" s="146" t="s">
        <v>393</v>
      </c>
      <c r="F287" s="147"/>
      <c r="G287" s="67" t="s">
        <v>7</v>
      </c>
      <c r="H287" s="45">
        <v>2844431.1</v>
      </c>
      <c r="I287" s="48">
        <v>242245.33</v>
      </c>
      <c r="J287" s="49">
        <v>2602185.77</v>
      </c>
      <c r="K287" s="11" t="str">
        <f t="shared" si="5"/>
        <v>00005032220160030200</v>
      </c>
      <c r="L287" s="2" t="s">
        <v>394</v>
      </c>
    </row>
    <row r="288" spans="1:12" ht="22.5">
      <c r="A288" s="18" t="s">
        <v>104</v>
      </c>
      <c r="B288" s="50" t="s">
        <v>7</v>
      </c>
      <c r="C288" s="51" t="s">
        <v>70</v>
      </c>
      <c r="D288" s="66" t="s">
        <v>366</v>
      </c>
      <c r="E288" s="146" t="s">
        <v>393</v>
      </c>
      <c r="F288" s="147"/>
      <c r="G288" s="67" t="s">
        <v>106</v>
      </c>
      <c r="H288" s="45">
        <v>2844431.1</v>
      </c>
      <c r="I288" s="48">
        <v>242245.33</v>
      </c>
      <c r="J288" s="49">
        <v>2602185.77</v>
      </c>
      <c r="K288" s="11" t="str">
        <f t="shared" si="5"/>
        <v>00005032220160030240</v>
      </c>
      <c r="L288" s="2" t="s">
        <v>395</v>
      </c>
    </row>
    <row r="289" spans="1:12" s="8" customFormat="1">
      <c r="A289" s="19" t="s">
        <v>107</v>
      </c>
      <c r="B289" s="52" t="s">
        <v>7</v>
      </c>
      <c r="C289" s="53" t="s">
        <v>70</v>
      </c>
      <c r="D289" s="68" t="s">
        <v>366</v>
      </c>
      <c r="E289" s="133" t="s">
        <v>393</v>
      </c>
      <c r="F289" s="134"/>
      <c r="G289" s="69" t="s">
        <v>108</v>
      </c>
      <c r="H289" s="54">
        <v>2844431.1</v>
      </c>
      <c r="I289" s="55">
        <v>242245.33</v>
      </c>
      <c r="J289" s="56">
        <f>IF(IF(H289="",0,H289)=0,0,(IF(H289&gt;0,IF(I289&gt;H289,0,H289-I289),IF(I289&gt;H289,H289-I289,0))))</f>
        <v>2602185.77</v>
      </c>
      <c r="K289" s="11" t="str">
        <f t="shared" si="5"/>
        <v>00005032220160030244</v>
      </c>
      <c r="L289" s="7" t="str">
        <f>C289 &amp; D289 &amp;E289 &amp; F289 &amp; G289</f>
        <v>00005032220160030244</v>
      </c>
    </row>
    <row r="290" spans="1:12">
      <c r="A290" s="18" t="s">
        <v>396</v>
      </c>
      <c r="B290" s="50" t="s">
        <v>7</v>
      </c>
      <c r="C290" s="51" t="s">
        <v>70</v>
      </c>
      <c r="D290" s="66" t="s">
        <v>366</v>
      </c>
      <c r="E290" s="146" t="s">
        <v>398</v>
      </c>
      <c r="F290" s="147"/>
      <c r="G290" s="67" t="s">
        <v>70</v>
      </c>
      <c r="H290" s="45">
        <v>284136.19</v>
      </c>
      <c r="I290" s="48">
        <v>14136.19</v>
      </c>
      <c r="J290" s="49">
        <v>270000</v>
      </c>
      <c r="K290" s="11" t="str">
        <f t="shared" si="5"/>
        <v>00005032230160040000</v>
      </c>
      <c r="L290" s="2" t="s">
        <v>397</v>
      </c>
    </row>
    <row r="291" spans="1:12" ht="22.5">
      <c r="A291" s="18" t="s">
        <v>102</v>
      </c>
      <c r="B291" s="50" t="s">
        <v>7</v>
      </c>
      <c r="C291" s="51" t="s">
        <v>70</v>
      </c>
      <c r="D291" s="66" t="s">
        <v>366</v>
      </c>
      <c r="E291" s="146" t="s">
        <v>398</v>
      </c>
      <c r="F291" s="147"/>
      <c r="G291" s="67" t="s">
        <v>7</v>
      </c>
      <c r="H291" s="45">
        <v>284136.19</v>
      </c>
      <c r="I291" s="48">
        <v>14136.19</v>
      </c>
      <c r="J291" s="49">
        <v>270000</v>
      </c>
      <c r="K291" s="11" t="str">
        <f t="shared" si="5"/>
        <v>00005032230160040200</v>
      </c>
      <c r="L291" s="2" t="s">
        <v>399</v>
      </c>
    </row>
    <row r="292" spans="1:12" ht="22.5">
      <c r="A292" s="18" t="s">
        <v>104</v>
      </c>
      <c r="B292" s="50" t="s">
        <v>7</v>
      </c>
      <c r="C292" s="51" t="s">
        <v>70</v>
      </c>
      <c r="D292" s="66" t="s">
        <v>366</v>
      </c>
      <c r="E292" s="146" t="s">
        <v>398</v>
      </c>
      <c r="F292" s="147"/>
      <c r="G292" s="67" t="s">
        <v>106</v>
      </c>
      <c r="H292" s="45">
        <v>284136.19</v>
      </c>
      <c r="I292" s="48">
        <v>14136.19</v>
      </c>
      <c r="J292" s="49">
        <v>270000</v>
      </c>
      <c r="K292" s="11" t="str">
        <f t="shared" si="5"/>
        <v>00005032230160040240</v>
      </c>
      <c r="L292" s="2" t="s">
        <v>400</v>
      </c>
    </row>
    <row r="293" spans="1:12" s="8" customFormat="1">
      <c r="A293" s="19" t="s">
        <v>107</v>
      </c>
      <c r="B293" s="52" t="s">
        <v>7</v>
      </c>
      <c r="C293" s="53" t="s">
        <v>70</v>
      </c>
      <c r="D293" s="68" t="s">
        <v>366</v>
      </c>
      <c r="E293" s="133" t="s">
        <v>398</v>
      </c>
      <c r="F293" s="134"/>
      <c r="G293" s="69" t="s">
        <v>108</v>
      </c>
      <c r="H293" s="54">
        <v>284136.19</v>
      </c>
      <c r="I293" s="55">
        <v>14136.19</v>
      </c>
      <c r="J293" s="56">
        <f>IF(IF(H293="",0,H293)=0,0,(IF(H293&gt;0,IF(I293&gt;H293,0,H293-I293),IF(I293&gt;H293,H293-I293,0))))</f>
        <v>270000</v>
      </c>
      <c r="K293" s="11" t="str">
        <f t="shared" si="5"/>
        <v>00005032230160040244</v>
      </c>
      <c r="L293" s="7" t="str">
        <f>C293 &amp; D293 &amp;E293 &amp; F293 &amp; G293</f>
        <v>00005032230160040244</v>
      </c>
    </row>
    <row r="294" spans="1:12">
      <c r="A294" s="18" t="s">
        <v>401</v>
      </c>
      <c r="B294" s="50" t="s">
        <v>7</v>
      </c>
      <c r="C294" s="51" t="s">
        <v>70</v>
      </c>
      <c r="D294" s="66" t="s">
        <v>366</v>
      </c>
      <c r="E294" s="146" t="s">
        <v>403</v>
      </c>
      <c r="F294" s="147"/>
      <c r="G294" s="67" t="s">
        <v>70</v>
      </c>
      <c r="H294" s="45">
        <v>4843591.8600000003</v>
      </c>
      <c r="I294" s="48">
        <v>2164410</v>
      </c>
      <c r="J294" s="49">
        <v>2679181.86</v>
      </c>
      <c r="K294" s="11" t="str">
        <f t="shared" si="5"/>
        <v>00005032240160050000</v>
      </c>
      <c r="L294" s="2" t="s">
        <v>402</v>
      </c>
    </row>
    <row r="295" spans="1:12" ht="22.5">
      <c r="A295" s="18" t="s">
        <v>102</v>
      </c>
      <c r="B295" s="50" t="s">
        <v>7</v>
      </c>
      <c r="C295" s="51" t="s">
        <v>70</v>
      </c>
      <c r="D295" s="66" t="s">
        <v>366</v>
      </c>
      <c r="E295" s="146" t="s">
        <v>403</v>
      </c>
      <c r="F295" s="147"/>
      <c r="G295" s="67" t="s">
        <v>7</v>
      </c>
      <c r="H295" s="45">
        <v>4843591.8600000003</v>
      </c>
      <c r="I295" s="48">
        <v>2164410</v>
      </c>
      <c r="J295" s="49">
        <v>2679181.86</v>
      </c>
      <c r="K295" s="11" t="str">
        <f t="shared" si="5"/>
        <v>00005032240160050200</v>
      </c>
      <c r="L295" s="2" t="s">
        <v>404</v>
      </c>
    </row>
    <row r="296" spans="1:12" ht="22.5">
      <c r="A296" s="18" t="s">
        <v>104</v>
      </c>
      <c r="B296" s="50" t="s">
        <v>7</v>
      </c>
      <c r="C296" s="51" t="s">
        <v>70</v>
      </c>
      <c r="D296" s="66" t="s">
        <v>366</v>
      </c>
      <c r="E296" s="146" t="s">
        <v>403</v>
      </c>
      <c r="F296" s="147"/>
      <c r="G296" s="67" t="s">
        <v>106</v>
      </c>
      <c r="H296" s="45">
        <v>4843591.8600000003</v>
      </c>
      <c r="I296" s="48">
        <v>2164410</v>
      </c>
      <c r="J296" s="49">
        <v>2679181.86</v>
      </c>
      <c r="K296" s="11" t="str">
        <f t="shared" si="5"/>
        <v>00005032240160050240</v>
      </c>
      <c r="L296" s="2" t="s">
        <v>405</v>
      </c>
    </row>
    <row r="297" spans="1:12" s="8" customFormat="1">
      <c r="A297" s="19" t="s">
        <v>107</v>
      </c>
      <c r="B297" s="52" t="s">
        <v>7</v>
      </c>
      <c r="C297" s="53" t="s">
        <v>70</v>
      </c>
      <c r="D297" s="68" t="s">
        <v>366</v>
      </c>
      <c r="E297" s="133" t="s">
        <v>403</v>
      </c>
      <c r="F297" s="134"/>
      <c r="G297" s="69" t="s">
        <v>108</v>
      </c>
      <c r="H297" s="54">
        <v>4843591.8600000003</v>
      </c>
      <c r="I297" s="55">
        <v>2164410</v>
      </c>
      <c r="J297" s="56">
        <f>IF(IF(H297="",0,H297)=0,0,(IF(H297&gt;0,IF(I297&gt;H297,0,H297-I297),IF(I297&gt;H297,H297-I297,0))))</f>
        <v>2679181.86</v>
      </c>
      <c r="K297" s="11" t="str">
        <f t="shared" si="5"/>
        <v>00005032240160050244</v>
      </c>
      <c r="L297" s="7" t="str">
        <f>C297 &amp; D297 &amp;E297 &amp; F297 &amp; G297</f>
        <v>00005032240160050244</v>
      </c>
    </row>
    <row r="298" spans="1:12">
      <c r="A298" s="18" t="s">
        <v>406</v>
      </c>
      <c r="B298" s="50" t="s">
        <v>7</v>
      </c>
      <c r="C298" s="51" t="s">
        <v>70</v>
      </c>
      <c r="D298" s="66" t="s">
        <v>366</v>
      </c>
      <c r="E298" s="146" t="s">
        <v>408</v>
      </c>
      <c r="F298" s="147"/>
      <c r="G298" s="67" t="s">
        <v>70</v>
      </c>
      <c r="H298" s="45">
        <v>661982</v>
      </c>
      <c r="I298" s="48">
        <v>0</v>
      </c>
      <c r="J298" s="49">
        <v>661982</v>
      </c>
      <c r="K298" s="11" t="str">
        <f t="shared" si="5"/>
        <v>00005032250160061000</v>
      </c>
      <c r="L298" s="2" t="s">
        <v>407</v>
      </c>
    </row>
    <row r="299" spans="1:12" ht="22.5">
      <c r="A299" s="18" t="s">
        <v>102</v>
      </c>
      <c r="B299" s="50" t="s">
        <v>7</v>
      </c>
      <c r="C299" s="51" t="s">
        <v>70</v>
      </c>
      <c r="D299" s="66" t="s">
        <v>366</v>
      </c>
      <c r="E299" s="146" t="s">
        <v>408</v>
      </c>
      <c r="F299" s="147"/>
      <c r="G299" s="67" t="s">
        <v>7</v>
      </c>
      <c r="H299" s="45">
        <v>661982</v>
      </c>
      <c r="I299" s="48">
        <v>0</v>
      </c>
      <c r="J299" s="49">
        <v>661982</v>
      </c>
      <c r="K299" s="11" t="str">
        <f t="shared" si="5"/>
        <v>00005032250160061200</v>
      </c>
      <c r="L299" s="2" t="s">
        <v>409</v>
      </c>
    </row>
    <row r="300" spans="1:12" ht="22.5">
      <c r="A300" s="18" t="s">
        <v>104</v>
      </c>
      <c r="B300" s="50" t="s">
        <v>7</v>
      </c>
      <c r="C300" s="51" t="s">
        <v>70</v>
      </c>
      <c r="D300" s="66" t="s">
        <v>366</v>
      </c>
      <c r="E300" s="146" t="s">
        <v>408</v>
      </c>
      <c r="F300" s="147"/>
      <c r="G300" s="67" t="s">
        <v>106</v>
      </c>
      <c r="H300" s="45">
        <v>661982</v>
      </c>
      <c r="I300" s="48">
        <v>0</v>
      </c>
      <c r="J300" s="49">
        <v>661982</v>
      </c>
      <c r="K300" s="11" t="str">
        <f t="shared" si="5"/>
        <v>00005032250160061240</v>
      </c>
      <c r="L300" s="2" t="s">
        <v>410</v>
      </c>
    </row>
    <row r="301" spans="1:12" s="8" customFormat="1">
      <c r="A301" s="19" t="s">
        <v>107</v>
      </c>
      <c r="B301" s="52" t="s">
        <v>7</v>
      </c>
      <c r="C301" s="53" t="s">
        <v>70</v>
      </c>
      <c r="D301" s="68" t="s">
        <v>366</v>
      </c>
      <c r="E301" s="133" t="s">
        <v>408</v>
      </c>
      <c r="F301" s="134"/>
      <c r="G301" s="69" t="s">
        <v>108</v>
      </c>
      <c r="H301" s="54">
        <v>661982</v>
      </c>
      <c r="I301" s="55">
        <v>0</v>
      </c>
      <c r="J301" s="56">
        <f>IF(IF(H301="",0,H301)=0,0,(IF(H301&gt;0,IF(I301&gt;H301,0,H301-I301),IF(I301&gt;H301,H301-I301,0))))</f>
        <v>661982</v>
      </c>
      <c r="K301" s="11" t="str">
        <f t="shared" si="5"/>
        <v>00005032250160061244</v>
      </c>
      <c r="L301" s="7" t="str">
        <f>C301 &amp; D301 &amp;E301 &amp; F301 &amp; G301</f>
        <v>00005032250160061244</v>
      </c>
    </row>
    <row r="302" spans="1:12">
      <c r="A302" s="18" t="s">
        <v>411</v>
      </c>
      <c r="B302" s="50" t="s">
        <v>7</v>
      </c>
      <c r="C302" s="51" t="s">
        <v>70</v>
      </c>
      <c r="D302" s="66" t="s">
        <v>366</v>
      </c>
      <c r="E302" s="146" t="s">
        <v>413</v>
      </c>
      <c r="F302" s="147"/>
      <c r="G302" s="67" t="s">
        <v>70</v>
      </c>
      <c r="H302" s="45">
        <v>232582.9</v>
      </c>
      <c r="I302" s="48">
        <v>232582.9</v>
      </c>
      <c r="J302" s="49">
        <v>0</v>
      </c>
      <c r="K302" s="11" t="str">
        <f t="shared" si="5"/>
        <v>00005032250160062000</v>
      </c>
      <c r="L302" s="2" t="s">
        <v>412</v>
      </c>
    </row>
    <row r="303" spans="1:12" ht="22.5">
      <c r="A303" s="18" t="s">
        <v>102</v>
      </c>
      <c r="B303" s="50" t="s">
        <v>7</v>
      </c>
      <c r="C303" s="51" t="s">
        <v>70</v>
      </c>
      <c r="D303" s="66" t="s">
        <v>366</v>
      </c>
      <c r="E303" s="146" t="s">
        <v>413</v>
      </c>
      <c r="F303" s="147"/>
      <c r="G303" s="67" t="s">
        <v>7</v>
      </c>
      <c r="H303" s="45">
        <v>232582.9</v>
      </c>
      <c r="I303" s="48">
        <v>232582.9</v>
      </c>
      <c r="J303" s="49">
        <v>0</v>
      </c>
      <c r="K303" s="11" t="str">
        <f t="shared" si="5"/>
        <v>00005032250160062200</v>
      </c>
      <c r="L303" s="2" t="s">
        <v>414</v>
      </c>
    </row>
    <row r="304" spans="1:12" ht="22.5">
      <c r="A304" s="18" t="s">
        <v>104</v>
      </c>
      <c r="B304" s="50" t="s">
        <v>7</v>
      </c>
      <c r="C304" s="51" t="s">
        <v>70</v>
      </c>
      <c r="D304" s="66" t="s">
        <v>366</v>
      </c>
      <c r="E304" s="146" t="s">
        <v>413</v>
      </c>
      <c r="F304" s="147"/>
      <c r="G304" s="67" t="s">
        <v>106</v>
      </c>
      <c r="H304" s="45">
        <v>232582.9</v>
      </c>
      <c r="I304" s="48">
        <v>232582.9</v>
      </c>
      <c r="J304" s="49">
        <v>0</v>
      </c>
      <c r="K304" s="11" t="str">
        <f t="shared" si="5"/>
        <v>00005032250160062240</v>
      </c>
      <c r="L304" s="2" t="s">
        <v>415</v>
      </c>
    </row>
    <row r="305" spans="1:12" s="8" customFormat="1">
      <c r="A305" s="19" t="s">
        <v>107</v>
      </c>
      <c r="B305" s="52" t="s">
        <v>7</v>
      </c>
      <c r="C305" s="53" t="s">
        <v>70</v>
      </c>
      <c r="D305" s="68" t="s">
        <v>366</v>
      </c>
      <c r="E305" s="133" t="s">
        <v>413</v>
      </c>
      <c r="F305" s="134"/>
      <c r="G305" s="69" t="s">
        <v>108</v>
      </c>
      <c r="H305" s="54">
        <v>232582.9</v>
      </c>
      <c r="I305" s="55">
        <v>232582.9</v>
      </c>
      <c r="J305" s="56">
        <f>IF(IF(H305="",0,H305)=0,0,(IF(H305&gt;0,IF(I305&gt;H305,0,H305-I305),IF(I305&gt;H305,H305-I305,0))))</f>
        <v>0</v>
      </c>
      <c r="K305" s="11" t="str">
        <f t="shared" si="5"/>
        <v>00005032250160062244</v>
      </c>
      <c r="L305" s="7" t="str">
        <f>C305 &amp; D305 &amp;E305 &amp; F305 &amp; G305</f>
        <v>00005032250160062244</v>
      </c>
    </row>
    <row r="306" spans="1:12" ht="33.75">
      <c r="A306" s="18" t="s">
        <v>416</v>
      </c>
      <c r="B306" s="50" t="s">
        <v>7</v>
      </c>
      <c r="C306" s="51" t="s">
        <v>70</v>
      </c>
      <c r="D306" s="66" t="s">
        <v>366</v>
      </c>
      <c r="E306" s="146" t="s">
        <v>418</v>
      </c>
      <c r="F306" s="147"/>
      <c r="G306" s="67" t="s">
        <v>70</v>
      </c>
      <c r="H306" s="45">
        <v>85000</v>
      </c>
      <c r="I306" s="48">
        <v>0</v>
      </c>
      <c r="J306" s="49">
        <v>85000</v>
      </c>
      <c r="K306" s="11" t="str">
        <f t="shared" si="5"/>
        <v>00005032260160060000</v>
      </c>
      <c r="L306" s="2" t="s">
        <v>417</v>
      </c>
    </row>
    <row r="307" spans="1:12" ht="22.5">
      <c r="A307" s="18" t="s">
        <v>102</v>
      </c>
      <c r="B307" s="50" t="s">
        <v>7</v>
      </c>
      <c r="C307" s="51" t="s">
        <v>70</v>
      </c>
      <c r="D307" s="66" t="s">
        <v>366</v>
      </c>
      <c r="E307" s="146" t="s">
        <v>418</v>
      </c>
      <c r="F307" s="147"/>
      <c r="G307" s="67" t="s">
        <v>7</v>
      </c>
      <c r="H307" s="45">
        <v>85000</v>
      </c>
      <c r="I307" s="48">
        <v>0</v>
      </c>
      <c r="J307" s="49">
        <v>85000</v>
      </c>
      <c r="K307" s="11" t="str">
        <f t="shared" si="5"/>
        <v>00005032260160060200</v>
      </c>
      <c r="L307" s="2" t="s">
        <v>419</v>
      </c>
    </row>
    <row r="308" spans="1:12" ht="22.5">
      <c r="A308" s="18" t="s">
        <v>104</v>
      </c>
      <c r="B308" s="50" t="s">
        <v>7</v>
      </c>
      <c r="C308" s="51" t="s">
        <v>70</v>
      </c>
      <c r="D308" s="66" t="s">
        <v>366</v>
      </c>
      <c r="E308" s="146" t="s">
        <v>418</v>
      </c>
      <c r="F308" s="147"/>
      <c r="G308" s="67" t="s">
        <v>106</v>
      </c>
      <c r="H308" s="45">
        <v>85000</v>
      </c>
      <c r="I308" s="48">
        <v>0</v>
      </c>
      <c r="J308" s="49">
        <v>85000</v>
      </c>
      <c r="K308" s="11" t="str">
        <f t="shared" si="5"/>
        <v>00005032260160060240</v>
      </c>
      <c r="L308" s="2" t="s">
        <v>420</v>
      </c>
    </row>
    <row r="309" spans="1:12" s="8" customFormat="1">
      <c r="A309" s="19" t="s">
        <v>107</v>
      </c>
      <c r="B309" s="52" t="s">
        <v>7</v>
      </c>
      <c r="C309" s="53" t="s">
        <v>70</v>
      </c>
      <c r="D309" s="68" t="s">
        <v>366</v>
      </c>
      <c r="E309" s="133" t="s">
        <v>418</v>
      </c>
      <c r="F309" s="134"/>
      <c r="G309" s="69" t="s">
        <v>108</v>
      </c>
      <c r="H309" s="54">
        <v>85000</v>
      </c>
      <c r="I309" s="55">
        <v>0</v>
      </c>
      <c r="J309" s="56">
        <f>IF(IF(H309="",0,H309)=0,0,(IF(H309&gt;0,IF(I309&gt;H309,0,H309-I309),IF(I309&gt;H309,H309-I309,0))))</f>
        <v>85000</v>
      </c>
      <c r="K309" s="11" t="str">
        <f t="shared" si="5"/>
        <v>00005032260160060244</v>
      </c>
      <c r="L309" s="7" t="str">
        <f>C309 &amp; D309 &amp;E309 &amp; F309 &amp; G309</f>
        <v>00005032260160060244</v>
      </c>
    </row>
    <row r="310" spans="1:12">
      <c r="A310" s="18" t="s">
        <v>421</v>
      </c>
      <c r="B310" s="50" t="s">
        <v>7</v>
      </c>
      <c r="C310" s="51" t="s">
        <v>70</v>
      </c>
      <c r="D310" s="66" t="s">
        <v>366</v>
      </c>
      <c r="E310" s="146" t="s">
        <v>423</v>
      </c>
      <c r="F310" s="147"/>
      <c r="G310" s="67" t="s">
        <v>70</v>
      </c>
      <c r="H310" s="45">
        <v>2000</v>
      </c>
      <c r="I310" s="48">
        <v>0</v>
      </c>
      <c r="J310" s="49">
        <v>2000</v>
      </c>
      <c r="K310" s="11" t="str">
        <f t="shared" si="5"/>
        <v>00005032260160061000</v>
      </c>
      <c r="L310" s="2" t="s">
        <v>422</v>
      </c>
    </row>
    <row r="311" spans="1:12" ht="22.5">
      <c r="A311" s="18" t="s">
        <v>102</v>
      </c>
      <c r="B311" s="50" t="s">
        <v>7</v>
      </c>
      <c r="C311" s="51" t="s">
        <v>70</v>
      </c>
      <c r="D311" s="66" t="s">
        <v>366</v>
      </c>
      <c r="E311" s="146" t="s">
        <v>423</v>
      </c>
      <c r="F311" s="147"/>
      <c r="G311" s="67" t="s">
        <v>7</v>
      </c>
      <c r="H311" s="45">
        <v>2000</v>
      </c>
      <c r="I311" s="48">
        <v>0</v>
      </c>
      <c r="J311" s="49">
        <v>2000</v>
      </c>
      <c r="K311" s="11" t="str">
        <f t="shared" si="5"/>
        <v>00005032260160061200</v>
      </c>
      <c r="L311" s="2" t="s">
        <v>424</v>
      </c>
    </row>
    <row r="312" spans="1:12" ht="22.5">
      <c r="A312" s="18" t="s">
        <v>104</v>
      </c>
      <c r="B312" s="50" t="s">
        <v>7</v>
      </c>
      <c r="C312" s="51" t="s">
        <v>70</v>
      </c>
      <c r="D312" s="66" t="s">
        <v>366</v>
      </c>
      <c r="E312" s="146" t="s">
        <v>423</v>
      </c>
      <c r="F312" s="147"/>
      <c r="G312" s="67" t="s">
        <v>106</v>
      </c>
      <c r="H312" s="45">
        <v>2000</v>
      </c>
      <c r="I312" s="48">
        <v>0</v>
      </c>
      <c r="J312" s="49">
        <v>2000</v>
      </c>
      <c r="K312" s="11" t="str">
        <f t="shared" si="5"/>
        <v>00005032260160061240</v>
      </c>
      <c r="L312" s="2" t="s">
        <v>425</v>
      </c>
    </row>
    <row r="313" spans="1:12" s="8" customFormat="1">
      <c r="A313" s="19" t="s">
        <v>107</v>
      </c>
      <c r="B313" s="52" t="s">
        <v>7</v>
      </c>
      <c r="C313" s="53" t="s">
        <v>70</v>
      </c>
      <c r="D313" s="68" t="s">
        <v>366</v>
      </c>
      <c r="E313" s="133" t="s">
        <v>423</v>
      </c>
      <c r="F313" s="134"/>
      <c r="G313" s="69" t="s">
        <v>108</v>
      </c>
      <c r="H313" s="54">
        <v>2000</v>
      </c>
      <c r="I313" s="55">
        <v>0</v>
      </c>
      <c r="J313" s="56">
        <f>IF(IF(H313="",0,H313)=0,0,(IF(H313&gt;0,IF(I313&gt;H313,0,H313-I313),IF(I313&gt;H313,H313-I313,0))))</f>
        <v>2000</v>
      </c>
      <c r="K313" s="11" t="str">
        <f t="shared" si="5"/>
        <v>00005032260160061244</v>
      </c>
      <c r="L313" s="7" t="str">
        <f>C313 &amp; D313 &amp;E313 &amp; F313 &amp; G313</f>
        <v>00005032260160061244</v>
      </c>
    </row>
    <row r="314" spans="1:12" ht="22.5">
      <c r="A314" s="18" t="s">
        <v>426</v>
      </c>
      <c r="B314" s="50" t="s">
        <v>7</v>
      </c>
      <c r="C314" s="51" t="s">
        <v>70</v>
      </c>
      <c r="D314" s="66" t="s">
        <v>366</v>
      </c>
      <c r="E314" s="146" t="s">
        <v>428</v>
      </c>
      <c r="F314" s="147"/>
      <c r="G314" s="67" t="s">
        <v>70</v>
      </c>
      <c r="H314" s="45">
        <v>700000</v>
      </c>
      <c r="I314" s="48">
        <v>0</v>
      </c>
      <c r="J314" s="49">
        <v>700000</v>
      </c>
      <c r="K314" s="11" t="str">
        <f t="shared" si="5"/>
        <v>00005032260175260000</v>
      </c>
      <c r="L314" s="2" t="s">
        <v>427</v>
      </c>
    </row>
    <row r="315" spans="1:12" ht="22.5">
      <c r="A315" s="18" t="s">
        <v>102</v>
      </c>
      <c r="B315" s="50" t="s">
        <v>7</v>
      </c>
      <c r="C315" s="51" t="s">
        <v>70</v>
      </c>
      <c r="D315" s="66" t="s">
        <v>366</v>
      </c>
      <c r="E315" s="146" t="s">
        <v>428</v>
      </c>
      <c r="F315" s="147"/>
      <c r="G315" s="67" t="s">
        <v>7</v>
      </c>
      <c r="H315" s="45">
        <v>700000</v>
      </c>
      <c r="I315" s="48">
        <v>0</v>
      </c>
      <c r="J315" s="49">
        <v>700000</v>
      </c>
      <c r="K315" s="11" t="str">
        <f t="shared" si="5"/>
        <v>00005032260175260200</v>
      </c>
      <c r="L315" s="2" t="s">
        <v>429</v>
      </c>
    </row>
    <row r="316" spans="1:12" ht="22.5">
      <c r="A316" s="18" t="s">
        <v>104</v>
      </c>
      <c r="B316" s="50" t="s">
        <v>7</v>
      </c>
      <c r="C316" s="51" t="s">
        <v>70</v>
      </c>
      <c r="D316" s="66" t="s">
        <v>366</v>
      </c>
      <c r="E316" s="146" t="s">
        <v>428</v>
      </c>
      <c r="F316" s="147"/>
      <c r="G316" s="67" t="s">
        <v>106</v>
      </c>
      <c r="H316" s="45">
        <v>700000</v>
      </c>
      <c r="I316" s="48">
        <v>0</v>
      </c>
      <c r="J316" s="49">
        <v>700000</v>
      </c>
      <c r="K316" s="11" t="str">
        <f t="shared" si="5"/>
        <v>00005032260175260240</v>
      </c>
      <c r="L316" s="2" t="s">
        <v>430</v>
      </c>
    </row>
    <row r="317" spans="1:12" s="8" customFormat="1">
      <c r="A317" s="19" t="s">
        <v>107</v>
      </c>
      <c r="B317" s="52" t="s">
        <v>7</v>
      </c>
      <c r="C317" s="53" t="s">
        <v>70</v>
      </c>
      <c r="D317" s="68" t="s">
        <v>366</v>
      </c>
      <c r="E317" s="133" t="s">
        <v>428</v>
      </c>
      <c r="F317" s="134"/>
      <c r="G317" s="69" t="s">
        <v>108</v>
      </c>
      <c r="H317" s="54">
        <v>700000</v>
      </c>
      <c r="I317" s="55">
        <v>0</v>
      </c>
      <c r="J317" s="56">
        <f>IF(IF(H317="",0,H317)=0,0,(IF(H317&gt;0,IF(I317&gt;H317,0,H317-I317),IF(I317&gt;H317,H317-I317,0))))</f>
        <v>700000</v>
      </c>
      <c r="K317" s="11" t="str">
        <f t="shared" si="5"/>
        <v>00005032260175260244</v>
      </c>
      <c r="L317" s="7" t="str">
        <f>C317 &amp; D317 &amp;E317 &amp; F317 &amp; G317</f>
        <v>00005032260175260244</v>
      </c>
    </row>
    <row r="318" spans="1:12" ht="33.75">
      <c r="A318" s="18" t="s">
        <v>431</v>
      </c>
      <c r="B318" s="50" t="s">
        <v>7</v>
      </c>
      <c r="C318" s="51" t="s">
        <v>70</v>
      </c>
      <c r="D318" s="66" t="s">
        <v>366</v>
      </c>
      <c r="E318" s="146" t="s">
        <v>433</v>
      </c>
      <c r="F318" s="147"/>
      <c r="G318" s="67" t="s">
        <v>70</v>
      </c>
      <c r="H318" s="45">
        <v>210000</v>
      </c>
      <c r="I318" s="48">
        <v>0</v>
      </c>
      <c r="J318" s="49">
        <v>210000</v>
      </c>
      <c r="K318" s="11" t="str">
        <f t="shared" si="5"/>
        <v>000050322601S5260000</v>
      </c>
      <c r="L318" s="2" t="s">
        <v>432</v>
      </c>
    </row>
    <row r="319" spans="1:12" ht="22.5">
      <c r="A319" s="18" t="s">
        <v>102</v>
      </c>
      <c r="B319" s="50" t="s">
        <v>7</v>
      </c>
      <c r="C319" s="51" t="s">
        <v>70</v>
      </c>
      <c r="D319" s="66" t="s">
        <v>366</v>
      </c>
      <c r="E319" s="146" t="s">
        <v>433</v>
      </c>
      <c r="F319" s="147"/>
      <c r="G319" s="67" t="s">
        <v>7</v>
      </c>
      <c r="H319" s="45">
        <v>210000</v>
      </c>
      <c r="I319" s="48">
        <v>0</v>
      </c>
      <c r="J319" s="49">
        <v>210000</v>
      </c>
      <c r="K319" s="11" t="str">
        <f t="shared" si="5"/>
        <v>000050322601S5260200</v>
      </c>
      <c r="L319" s="2" t="s">
        <v>434</v>
      </c>
    </row>
    <row r="320" spans="1:12" ht="22.5">
      <c r="A320" s="18" t="s">
        <v>104</v>
      </c>
      <c r="B320" s="50" t="s">
        <v>7</v>
      </c>
      <c r="C320" s="51" t="s">
        <v>70</v>
      </c>
      <c r="D320" s="66" t="s">
        <v>366</v>
      </c>
      <c r="E320" s="146" t="s">
        <v>433</v>
      </c>
      <c r="F320" s="147"/>
      <c r="G320" s="67" t="s">
        <v>106</v>
      </c>
      <c r="H320" s="45">
        <v>210000</v>
      </c>
      <c r="I320" s="48">
        <v>0</v>
      </c>
      <c r="J320" s="49">
        <v>210000</v>
      </c>
      <c r="K320" s="11" t="str">
        <f t="shared" si="5"/>
        <v>000050322601S5260240</v>
      </c>
      <c r="L320" s="2" t="s">
        <v>435</v>
      </c>
    </row>
    <row r="321" spans="1:12" s="8" customFormat="1">
      <c r="A321" s="19" t="s">
        <v>107</v>
      </c>
      <c r="B321" s="52" t="s">
        <v>7</v>
      </c>
      <c r="C321" s="53" t="s">
        <v>70</v>
      </c>
      <c r="D321" s="68" t="s">
        <v>366</v>
      </c>
      <c r="E321" s="133" t="s">
        <v>433</v>
      </c>
      <c r="F321" s="134"/>
      <c r="G321" s="69" t="s">
        <v>108</v>
      </c>
      <c r="H321" s="54">
        <v>210000</v>
      </c>
      <c r="I321" s="55">
        <v>0</v>
      </c>
      <c r="J321" s="56">
        <f>IF(IF(H321="",0,H321)=0,0,(IF(H321&gt;0,IF(I321&gt;H321,0,H321-I321),IF(I321&gt;H321,H321-I321,0))))</f>
        <v>210000</v>
      </c>
      <c r="K321" s="11" t="str">
        <f t="shared" si="5"/>
        <v>000050322601S5260244</v>
      </c>
      <c r="L321" s="7" t="str">
        <f>C321 &amp; D321 &amp;E321 &amp; F321 &amp; G321</f>
        <v>000050322601S5260244</v>
      </c>
    </row>
    <row r="322" spans="1:12" ht="22.5">
      <c r="A322" s="18" t="s">
        <v>436</v>
      </c>
      <c r="B322" s="50" t="s">
        <v>7</v>
      </c>
      <c r="C322" s="51" t="s">
        <v>70</v>
      </c>
      <c r="D322" s="66" t="s">
        <v>438</v>
      </c>
      <c r="E322" s="146" t="s">
        <v>94</v>
      </c>
      <c r="F322" s="147"/>
      <c r="G322" s="67" t="s">
        <v>70</v>
      </c>
      <c r="H322" s="45">
        <v>292950</v>
      </c>
      <c r="I322" s="48">
        <v>146011.38</v>
      </c>
      <c r="J322" s="49">
        <v>146938.62</v>
      </c>
      <c r="K322" s="11" t="str">
        <f t="shared" si="5"/>
        <v>00005050000000000000</v>
      </c>
      <c r="L322" s="2" t="s">
        <v>437</v>
      </c>
    </row>
    <row r="323" spans="1:12" ht="45">
      <c r="A323" s="18" t="s">
        <v>439</v>
      </c>
      <c r="B323" s="50" t="s">
        <v>7</v>
      </c>
      <c r="C323" s="51" t="s">
        <v>70</v>
      </c>
      <c r="D323" s="66" t="s">
        <v>438</v>
      </c>
      <c r="E323" s="146" t="s">
        <v>441</v>
      </c>
      <c r="F323" s="147"/>
      <c r="G323" s="67" t="s">
        <v>70</v>
      </c>
      <c r="H323" s="45">
        <v>225000</v>
      </c>
      <c r="I323" s="48">
        <v>112143.92</v>
      </c>
      <c r="J323" s="49">
        <v>112856.08</v>
      </c>
      <c r="K323" s="11" t="str">
        <f t="shared" si="5"/>
        <v>00005059450010031000</v>
      </c>
      <c r="L323" s="2" t="s">
        <v>440</v>
      </c>
    </row>
    <row r="324" spans="1:12" ht="22.5">
      <c r="A324" s="18" t="s">
        <v>442</v>
      </c>
      <c r="B324" s="50" t="s">
        <v>7</v>
      </c>
      <c r="C324" s="51" t="s">
        <v>70</v>
      </c>
      <c r="D324" s="66" t="s">
        <v>438</v>
      </c>
      <c r="E324" s="146" t="s">
        <v>441</v>
      </c>
      <c r="F324" s="147"/>
      <c r="G324" s="67" t="s">
        <v>444</v>
      </c>
      <c r="H324" s="45">
        <v>225000</v>
      </c>
      <c r="I324" s="48">
        <v>112143.92</v>
      </c>
      <c r="J324" s="49">
        <v>112856.08</v>
      </c>
      <c r="K324" s="11" t="str">
        <f t="shared" si="5"/>
        <v>00005059450010031600</v>
      </c>
      <c r="L324" s="2" t="s">
        <v>443</v>
      </c>
    </row>
    <row r="325" spans="1:12">
      <c r="A325" s="18" t="s">
        <v>445</v>
      </c>
      <c r="B325" s="50" t="s">
        <v>7</v>
      </c>
      <c r="C325" s="51" t="s">
        <v>70</v>
      </c>
      <c r="D325" s="66" t="s">
        <v>438</v>
      </c>
      <c r="E325" s="146" t="s">
        <v>441</v>
      </c>
      <c r="F325" s="147"/>
      <c r="G325" s="67" t="s">
        <v>13</v>
      </c>
      <c r="H325" s="45">
        <v>225000</v>
      </c>
      <c r="I325" s="48">
        <v>112143.92</v>
      </c>
      <c r="J325" s="49">
        <v>112856.08</v>
      </c>
      <c r="K325" s="11" t="str">
        <f t="shared" si="5"/>
        <v>00005059450010031620</v>
      </c>
      <c r="L325" s="2" t="s">
        <v>446</v>
      </c>
    </row>
    <row r="326" spans="1:12" s="8" customFormat="1" ht="45">
      <c r="A326" s="19" t="s">
        <v>447</v>
      </c>
      <c r="B326" s="52" t="s">
        <v>7</v>
      </c>
      <c r="C326" s="53" t="s">
        <v>70</v>
      </c>
      <c r="D326" s="68" t="s">
        <v>438</v>
      </c>
      <c r="E326" s="133" t="s">
        <v>441</v>
      </c>
      <c r="F326" s="134"/>
      <c r="G326" s="69" t="s">
        <v>448</v>
      </c>
      <c r="H326" s="54">
        <v>225000</v>
      </c>
      <c r="I326" s="55">
        <v>112143.92</v>
      </c>
      <c r="J326" s="56">
        <f>IF(IF(H326="",0,H326)=0,0,(IF(H326&gt;0,IF(I326&gt;H326,0,H326-I326),IF(I326&gt;H326,H326-I326,0))))</f>
        <v>112856.08</v>
      </c>
      <c r="K326" s="11" t="str">
        <f t="shared" si="5"/>
        <v>00005059450010031621</v>
      </c>
      <c r="L326" s="7" t="str">
        <f>C326 &amp; D326 &amp;E326 &amp; F326 &amp; G326</f>
        <v>00005059450010031621</v>
      </c>
    </row>
    <row r="327" spans="1:12" ht="56.25">
      <c r="A327" s="18" t="s">
        <v>449</v>
      </c>
      <c r="B327" s="50" t="s">
        <v>7</v>
      </c>
      <c r="C327" s="51" t="s">
        <v>70</v>
      </c>
      <c r="D327" s="66" t="s">
        <v>438</v>
      </c>
      <c r="E327" s="146" t="s">
        <v>451</v>
      </c>
      <c r="F327" s="147"/>
      <c r="G327" s="67" t="s">
        <v>70</v>
      </c>
      <c r="H327" s="45">
        <v>67950</v>
      </c>
      <c r="I327" s="48">
        <v>33867.46</v>
      </c>
      <c r="J327" s="49">
        <v>34082.54</v>
      </c>
      <c r="K327" s="11" t="str">
        <f t="shared" si="5"/>
        <v>00005059450010032000</v>
      </c>
      <c r="L327" s="2" t="s">
        <v>450</v>
      </c>
    </row>
    <row r="328" spans="1:12" ht="22.5">
      <c r="A328" s="18" t="s">
        <v>442</v>
      </c>
      <c r="B328" s="50" t="s">
        <v>7</v>
      </c>
      <c r="C328" s="51" t="s">
        <v>70</v>
      </c>
      <c r="D328" s="66" t="s">
        <v>438</v>
      </c>
      <c r="E328" s="146" t="s">
        <v>451</v>
      </c>
      <c r="F328" s="147"/>
      <c r="G328" s="67" t="s">
        <v>444</v>
      </c>
      <c r="H328" s="45">
        <v>67950</v>
      </c>
      <c r="I328" s="48">
        <v>33867.46</v>
      </c>
      <c r="J328" s="49">
        <v>34082.54</v>
      </c>
      <c r="K328" s="11" t="str">
        <f t="shared" si="5"/>
        <v>00005059450010032600</v>
      </c>
      <c r="L328" s="2" t="s">
        <v>452</v>
      </c>
    </row>
    <row r="329" spans="1:12">
      <c r="A329" s="18" t="s">
        <v>445</v>
      </c>
      <c r="B329" s="50" t="s">
        <v>7</v>
      </c>
      <c r="C329" s="51" t="s">
        <v>70</v>
      </c>
      <c r="D329" s="66" t="s">
        <v>438</v>
      </c>
      <c r="E329" s="146" t="s">
        <v>451</v>
      </c>
      <c r="F329" s="147"/>
      <c r="G329" s="67" t="s">
        <v>13</v>
      </c>
      <c r="H329" s="45">
        <v>67950</v>
      </c>
      <c r="I329" s="48">
        <v>33867.46</v>
      </c>
      <c r="J329" s="49">
        <v>34082.54</v>
      </c>
      <c r="K329" s="11" t="str">
        <f t="shared" si="5"/>
        <v>00005059450010032620</v>
      </c>
      <c r="L329" s="2" t="s">
        <v>453</v>
      </c>
    </row>
    <row r="330" spans="1:12" s="8" customFormat="1" ht="45">
      <c r="A330" s="19" t="s">
        <v>447</v>
      </c>
      <c r="B330" s="52" t="s">
        <v>7</v>
      </c>
      <c r="C330" s="53" t="s">
        <v>70</v>
      </c>
      <c r="D330" s="68" t="s">
        <v>438</v>
      </c>
      <c r="E330" s="133" t="s">
        <v>451</v>
      </c>
      <c r="F330" s="134"/>
      <c r="G330" s="69" t="s">
        <v>448</v>
      </c>
      <c r="H330" s="54">
        <v>67950</v>
      </c>
      <c r="I330" s="55">
        <v>33867.46</v>
      </c>
      <c r="J330" s="56">
        <f>IF(IF(H330="",0,H330)=0,0,(IF(H330&gt;0,IF(I330&gt;H330,0,H330-I330),IF(I330&gt;H330,H330-I330,0))))</f>
        <v>34082.54</v>
      </c>
      <c r="K330" s="11" t="str">
        <f t="shared" si="5"/>
        <v>00005059450010032621</v>
      </c>
      <c r="L330" s="7" t="str">
        <f>C330 &amp; D330 &amp;E330 &amp; F330 &amp; G330</f>
        <v>00005059450010032621</v>
      </c>
    </row>
    <row r="331" spans="1:12">
      <c r="A331" s="18" t="s">
        <v>454</v>
      </c>
      <c r="B331" s="50" t="s">
        <v>7</v>
      </c>
      <c r="C331" s="51" t="s">
        <v>70</v>
      </c>
      <c r="D331" s="66" t="s">
        <v>456</v>
      </c>
      <c r="E331" s="146" t="s">
        <v>94</v>
      </c>
      <c r="F331" s="147"/>
      <c r="G331" s="67" t="s">
        <v>70</v>
      </c>
      <c r="H331" s="45">
        <v>113000</v>
      </c>
      <c r="I331" s="48">
        <v>41400</v>
      </c>
      <c r="J331" s="49">
        <v>71600</v>
      </c>
      <c r="K331" s="11" t="str">
        <f t="shared" si="5"/>
        <v>00007000000000000000</v>
      </c>
      <c r="L331" s="2" t="s">
        <v>455</v>
      </c>
    </row>
    <row r="332" spans="1:12">
      <c r="A332" s="18" t="s">
        <v>457</v>
      </c>
      <c r="B332" s="50" t="s">
        <v>7</v>
      </c>
      <c r="C332" s="51" t="s">
        <v>70</v>
      </c>
      <c r="D332" s="66" t="s">
        <v>459</v>
      </c>
      <c r="E332" s="146" t="s">
        <v>94</v>
      </c>
      <c r="F332" s="147"/>
      <c r="G332" s="67" t="s">
        <v>70</v>
      </c>
      <c r="H332" s="45">
        <v>113000</v>
      </c>
      <c r="I332" s="48">
        <v>41400</v>
      </c>
      <c r="J332" s="49">
        <v>71600</v>
      </c>
      <c r="K332" s="11" t="str">
        <f t="shared" si="5"/>
        <v>00007070000000000000</v>
      </c>
      <c r="L332" s="2" t="s">
        <v>458</v>
      </c>
    </row>
    <row r="333" spans="1:12" ht="56.25">
      <c r="A333" s="18" t="s">
        <v>460</v>
      </c>
      <c r="B333" s="50" t="s">
        <v>7</v>
      </c>
      <c r="C333" s="51" t="s">
        <v>70</v>
      </c>
      <c r="D333" s="66" t="s">
        <v>459</v>
      </c>
      <c r="E333" s="146" t="s">
        <v>462</v>
      </c>
      <c r="F333" s="147"/>
      <c r="G333" s="67" t="s">
        <v>70</v>
      </c>
      <c r="H333" s="45">
        <v>70800</v>
      </c>
      <c r="I333" s="48">
        <v>41400</v>
      </c>
      <c r="J333" s="49">
        <v>29400</v>
      </c>
      <c r="K333" s="11" t="str">
        <f t="shared" si="5"/>
        <v>00007070840410190000</v>
      </c>
      <c r="L333" s="2" t="s">
        <v>461</v>
      </c>
    </row>
    <row r="334" spans="1:12" ht="22.5">
      <c r="A334" s="18" t="s">
        <v>102</v>
      </c>
      <c r="B334" s="50" t="s">
        <v>7</v>
      </c>
      <c r="C334" s="51" t="s">
        <v>70</v>
      </c>
      <c r="D334" s="66" t="s">
        <v>459</v>
      </c>
      <c r="E334" s="146" t="s">
        <v>462</v>
      </c>
      <c r="F334" s="147"/>
      <c r="G334" s="67" t="s">
        <v>7</v>
      </c>
      <c r="H334" s="45">
        <v>70800</v>
      </c>
      <c r="I334" s="48">
        <v>41400</v>
      </c>
      <c r="J334" s="49">
        <v>29400</v>
      </c>
      <c r="K334" s="11" t="str">
        <f t="shared" si="5"/>
        <v>00007070840410190200</v>
      </c>
      <c r="L334" s="2" t="s">
        <v>463</v>
      </c>
    </row>
    <row r="335" spans="1:12" ht="22.5">
      <c r="A335" s="18" t="s">
        <v>104</v>
      </c>
      <c r="B335" s="50" t="s">
        <v>7</v>
      </c>
      <c r="C335" s="51" t="s">
        <v>70</v>
      </c>
      <c r="D335" s="66" t="s">
        <v>459</v>
      </c>
      <c r="E335" s="146" t="s">
        <v>462</v>
      </c>
      <c r="F335" s="147"/>
      <c r="G335" s="67" t="s">
        <v>106</v>
      </c>
      <c r="H335" s="45">
        <v>70800</v>
      </c>
      <c r="I335" s="48">
        <v>41400</v>
      </c>
      <c r="J335" s="49">
        <v>29400</v>
      </c>
      <c r="K335" s="11" t="str">
        <f t="shared" si="5"/>
        <v>00007070840410190240</v>
      </c>
      <c r="L335" s="2" t="s">
        <v>464</v>
      </c>
    </row>
    <row r="336" spans="1:12" s="8" customFormat="1">
      <c r="A336" s="19" t="s">
        <v>107</v>
      </c>
      <c r="B336" s="52" t="s">
        <v>7</v>
      </c>
      <c r="C336" s="53" t="s">
        <v>70</v>
      </c>
      <c r="D336" s="68" t="s">
        <v>459</v>
      </c>
      <c r="E336" s="133" t="s">
        <v>462</v>
      </c>
      <c r="F336" s="134"/>
      <c r="G336" s="69" t="s">
        <v>108</v>
      </c>
      <c r="H336" s="54">
        <v>70800</v>
      </c>
      <c r="I336" s="55">
        <v>41400</v>
      </c>
      <c r="J336" s="56">
        <f>IF(IF(H336="",0,H336)=0,0,(IF(H336&gt;0,IF(I336&gt;H336,0,H336-I336),IF(I336&gt;H336,H336-I336,0))))</f>
        <v>29400</v>
      </c>
      <c r="K336" s="11" t="str">
        <f t="shared" si="5"/>
        <v>00007070840410190244</v>
      </c>
      <c r="L336" s="7" t="str">
        <f>C336 &amp; D336 &amp;E336 &amp; F336 &amp; G336</f>
        <v>00007070840410190244</v>
      </c>
    </row>
    <row r="337" spans="1:12" ht="56.25">
      <c r="A337" s="18" t="s">
        <v>143</v>
      </c>
      <c r="B337" s="50" t="s">
        <v>7</v>
      </c>
      <c r="C337" s="51" t="s">
        <v>70</v>
      </c>
      <c r="D337" s="66" t="s">
        <v>459</v>
      </c>
      <c r="E337" s="146" t="s">
        <v>466</v>
      </c>
      <c r="F337" s="147"/>
      <c r="G337" s="67" t="s">
        <v>70</v>
      </c>
      <c r="H337" s="45">
        <v>2200</v>
      </c>
      <c r="I337" s="48">
        <v>0</v>
      </c>
      <c r="J337" s="49">
        <v>2200</v>
      </c>
      <c r="K337" s="11" t="str">
        <f t="shared" si="5"/>
        <v>00007070900221500000</v>
      </c>
      <c r="L337" s="2" t="s">
        <v>465</v>
      </c>
    </row>
    <row r="338" spans="1:12" ht="22.5">
      <c r="A338" s="18" t="s">
        <v>102</v>
      </c>
      <c r="B338" s="50" t="s">
        <v>7</v>
      </c>
      <c r="C338" s="51" t="s">
        <v>70</v>
      </c>
      <c r="D338" s="66" t="s">
        <v>459</v>
      </c>
      <c r="E338" s="146" t="s">
        <v>466</v>
      </c>
      <c r="F338" s="147"/>
      <c r="G338" s="67" t="s">
        <v>7</v>
      </c>
      <c r="H338" s="45">
        <v>2200</v>
      </c>
      <c r="I338" s="48">
        <v>0</v>
      </c>
      <c r="J338" s="49">
        <v>2200</v>
      </c>
      <c r="K338" s="11" t="str">
        <f t="shared" si="5"/>
        <v>00007070900221500200</v>
      </c>
      <c r="L338" s="2" t="s">
        <v>467</v>
      </c>
    </row>
    <row r="339" spans="1:12" ht="22.5">
      <c r="A339" s="18" t="s">
        <v>104</v>
      </c>
      <c r="B339" s="50" t="s">
        <v>7</v>
      </c>
      <c r="C339" s="51" t="s">
        <v>70</v>
      </c>
      <c r="D339" s="66" t="s">
        <v>459</v>
      </c>
      <c r="E339" s="146" t="s">
        <v>466</v>
      </c>
      <c r="F339" s="147"/>
      <c r="G339" s="67" t="s">
        <v>106</v>
      </c>
      <c r="H339" s="45">
        <v>2200</v>
      </c>
      <c r="I339" s="48">
        <v>0</v>
      </c>
      <c r="J339" s="49">
        <v>2200</v>
      </c>
      <c r="K339" s="11" t="str">
        <f t="shared" si="5"/>
        <v>00007070900221500240</v>
      </c>
      <c r="L339" s="2" t="s">
        <v>468</v>
      </c>
    </row>
    <row r="340" spans="1:12" s="8" customFormat="1">
      <c r="A340" s="19" t="s">
        <v>107</v>
      </c>
      <c r="B340" s="52" t="s">
        <v>7</v>
      </c>
      <c r="C340" s="53" t="s">
        <v>70</v>
      </c>
      <c r="D340" s="68" t="s">
        <v>459</v>
      </c>
      <c r="E340" s="133" t="s">
        <v>466</v>
      </c>
      <c r="F340" s="134"/>
      <c r="G340" s="69" t="s">
        <v>108</v>
      </c>
      <c r="H340" s="54">
        <v>2200</v>
      </c>
      <c r="I340" s="55">
        <v>0</v>
      </c>
      <c r="J340" s="56">
        <f>IF(IF(H340="",0,H340)=0,0,(IF(H340&gt;0,IF(I340&gt;H340,0,H340-I340),IF(I340&gt;H340,H340-I340,0))))</f>
        <v>2200</v>
      </c>
      <c r="K340" s="11" t="str">
        <f t="shared" si="5"/>
        <v>00007070900221500244</v>
      </c>
      <c r="L340" s="7" t="str">
        <f>C340 &amp; D340 &amp;E340 &amp; F340 &amp; G340</f>
        <v>00007070900221500244</v>
      </c>
    </row>
    <row r="341" spans="1:12" ht="22.5">
      <c r="A341" s="18" t="s">
        <v>469</v>
      </c>
      <c r="B341" s="50" t="s">
        <v>7</v>
      </c>
      <c r="C341" s="51" t="s">
        <v>70</v>
      </c>
      <c r="D341" s="66" t="s">
        <v>459</v>
      </c>
      <c r="E341" s="146" t="s">
        <v>471</v>
      </c>
      <c r="F341" s="147"/>
      <c r="G341" s="67" t="s">
        <v>70</v>
      </c>
      <c r="H341" s="45">
        <v>40000</v>
      </c>
      <c r="I341" s="48">
        <v>0</v>
      </c>
      <c r="J341" s="49">
        <v>40000</v>
      </c>
      <c r="K341" s="11" t="str">
        <f t="shared" si="5"/>
        <v>00007079470070110000</v>
      </c>
      <c r="L341" s="2" t="s">
        <v>470</v>
      </c>
    </row>
    <row r="342" spans="1:12" ht="22.5">
      <c r="A342" s="18" t="s">
        <v>102</v>
      </c>
      <c r="B342" s="50" t="s">
        <v>7</v>
      </c>
      <c r="C342" s="51" t="s">
        <v>70</v>
      </c>
      <c r="D342" s="66" t="s">
        <v>459</v>
      </c>
      <c r="E342" s="146" t="s">
        <v>471</v>
      </c>
      <c r="F342" s="147"/>
      <c r="G342" s="67" t="s">
        <v>7</v>
      </c>
      <c r="H342" s="45">
        <v>40000</v>
      </c>
      <c r="I342" s="48">
        <v>0</v>
      </c>
      <c r="J342" s="49">
        <v>40000</v>
      </c>
      <c r="K342" s="11" t="str">
        <f t="shared" si="5"/>
        <v>00007079470070110200</v>
      </c>
      <c r="L342" s="2" t="s">
        <v>472</v>
      </c>
    </row>
    <row r="343" spans="1:12" ht="22.5">
      <c r="A343" s="18" t="s">
        <v>104</v>
      </c>
      <c r="B343" s="50" t="s">
        <v>7</v>
      </c>
      <c r="C343" s="51" t="s">
        <v>70</v>
      </c>
      <c r="D343" s="66" t="s">
        <v>459</v>
      </c>
      <c r="E343" s="146" t="s">
        <v>471</v>
      </c>
      <c r="F343" s="147"/>
      <c r="G343" s="67" t="s">
        <v>106</v>
      </c>
      <c r="H343" s="45">
        <v>40000</v>
      </c>
      <c r="I343" s="48">
        <v>0</v>
      </c>
      <c r="J343" s="49">
        <v>40000</v>
      </c>
      <c r="K343" s="11" t="str">
        <f t="shared" si="5"/>
        <v>00007079470070110240</v>
      </c>
      <c r="L343" s="2" t="s">
        <v>473</v>
      </c>
    </row>
    <row r="344" spans="1:12" s="8" customFormat="1">
      <c r="A344" s="19" t="s">
        <v>107</v>
      </c>
      <c r="B344" s="52" t="s">
        <v>7</v>
      </c>
      <c r="C344" s="53" t="s">
        <v>70</v>
      </c>
      <c r="D344" s="68" t="s">
        <v>459</v>
      </c>
      <c r="E344" s="133" t="s">
        <v>471</v>
      </c>
      <c r="F344" s="134"/>
      <c r="G344" s="69" t="s">
        <v>108</v>
      </c>
      <c r="H344" s="54">
        <v>40000</v>
      </c>
      <c r="I344" s="55">
        <v>0</v>
      </c>
      <c r="J344" s="56">
        <f>IF(IF(H344="",0,H344)=0,0,(IF(H344&gt;0,IF(I344&gt;H344,0,H344-I344),IF(I344&gt;H344,H344-I344,0))))</f>
        <v>40000</v>
      </c>
      <c r="K344" s="11" t="str">
        <f t="shared" ref="K344:K392" si="6">C344 &amp; D344 &amp;E344 &amp; F344 &amp; G344</f>
        <v>00007079470070110244</v>
      </c>
      <c r="L344" s="7" t="str">
        <f>C344 &amp; D344 &amp;E344 &amp; F344 &amp; G344</f>
        <v>00007079470070110244</v>
      </c>
    </row>
    <row r="345" spans="1:12">
      <c r="A345" s="18" t="s">
        <v>474</v>
      </c>
      <c r="B345" s="50" t="s">
        <v>7</v>
      </c>
      <c r="C345" s="51" t="s">
        <v>70</v>
      </c>
      <c r="D345" s="66" t="s">
        <v>476</v>
      </c>
      <c r="E345" s="146" t="s">
        <v>94</v>
      </c>
      <c r="F345" s="147"/>
      <c r="G345" s="67" t="s">
        <v>70</v>
      </c>
      <c r="H345" s="45">
        <v>1432000</v>
      </c>
      <c r="I345" s="48">
        <v>1189104.43</v>
      </c>
      <c r="J345" s="49">
        <v>242895.57</v>
      </c>
      <c r="K345" s="11" t="str">
        <f t="shared" si="6"/>
        <v>00008000000000000000</v>
      </c>
      <c r="L345" s="2" t="s">
        <v>475</v>
      </c>
    </row>
    <row r="346" spans="1:12">
      <c r="A346" s="18" t="s">
        <v>477</v>
      </c>
      <c r="B346" s="50" t="s">
        <v>7</v>
      </c>
      <c r="C346" s="51" t="s">
        <v>70</v>
      </c>
      <c r="D346" s="66" t="s">
        <v>479</v>
      </c>
      <c r="E346" s="146" t="s">
        <v>94</v>
      </c>
      <c r="F346" s="147"/>
      <c r="G346" s="67" t="s">
        <v>70</v>
      </c>
      <c r="H346" s="45">
        <v>1432000</v>
      </c>
      <c r="I346" s="48">
        <v>1189104.43</v>
      </c>
      <c r="J346" s="49">
        <v>242895.57</v>
      </c>
      <c r="K346" s="11" t="str">
        <f t="shared" si="6"/>
        <v>00008010000000000000</v>
      </c>
      <c r="L346" s="2" t="s">
        <v>478</v>
      </c>
    </row>
    <row r="347" spans="1:12" ht="45">
      <c r="A347" s="18" t="s">
        <v>480</v>
      </c>
      <c r="B347" s="50" t="s">
        <v>7</v>
      </c>
      <c r="C347" s="51" t="s">
        <v>70</v>
      </c>
      <c r="D347" s="66" t="s">
        <v>479</v>
      </c>
      <c r="E347" s="146" t="s">
        <v>482</v>
      </c>
      <c r="F347" s="147"/>
      <c r="G347" s="67" t="s">
        <v>70</v>
      </c>
      <c r="H347" s="45">
        <v>388000</v>
      </c>
      <c r="I347" s="48">
        <v>354559</v>
      </c>
      <c r="J347" s="49">
        <v>33441</v>
      </c>
      <c r="K347" s="11" t="str">
        <f t="shared" si="6"/>
        <v>00008010210199910000</v>
      </c>
      <c r="L347" s="2" t="s">
        <v>481</v>
      </c>
    </row>
    <row r="348" spans="1:12" ht="22.5">
      <c r="A348" s="18" t="s">
        <v>102</v>
      </c>
      <c r="B348" s="50" t="s">
        <v>7</v>
      </c>
      <c r="C348" s="51" t="s">
        <v>70</v>
      </c>
      <c r="D348" s="66" t="s">
        <v>479</v>
      </c>
      <c r="E348" s="146" t="s">
        <v>482</v>
      </c>
      <c r="F348" s="147"/>
      <c r="G348" s="67" t="s">
        <v>7</v>
      </c>
      <c r="H348" s="45">
        <v>208000</v>
      </c>
      <c r="I348" s="48">
        <v>174559</v>
      </c>
      <c r="J348" s="49">
        <v>33441</v>
      </c>
      <c r="K348" s="11" t="str">
        <f t="shared" si="6"/>
        <v>00008010210199910200</v>
      </c>
      <c r="L348" s="2" t="s">
        <v>483</v>
      </c>
    </row>
    <row r="349" spans="1:12" ht="22.5">
      <c r="A349" s="18" t="s">
        <v>104</v>
      </c>
      <c r="B349" s="50" t="s">
        <v>7</v>
      </c>
      <c r="C349" s="51" t="s">
        <v>70</v>
      </c>
      <c r="D349" s="66" t="s">
        <v>479</v>
      </c>
      <c r="E349" s="146" t="s">
        <v>482</v>
      </c>
      <c r="F349" s="147"/>
      <c r="G349" s="67" t="s">
        <v>106</v>
      </c>
      <c r="H349" s="45">
        <v>208000</v>
      </c>
      <c r="I349" s="48">
        <v>174559</v>
      </c>
      <c r="J349" s="49">
        <v>33441</v>
      </c>
      <c r="K349" s="11" t="str">
        <f t="shared" si="6"/>
        <v>00008010210199910240</v>
      </c>
      <c r="L349" s="2" t="s">
        <v>484</v>
      </c>
    </row>
    <row r="350" spans="1:12" s="8" customFormat="1">
      <c r="A350" s="19" t="s">
        <v>107</v>
      </c>
      <c r="B350" s="52" t="s">
        <v>7</v>
      </c>
      <c r="C350" s="53" t="s">
        <v>70</v>
      </c>
      <c r="D350" s="68" t="s">
        <v>479</v>
      </c>
      <c r="E350" s="133" t="s">
        <v>482</v>
      </c>
      <c r="F350" s="134"/>
      <c r="G350" s="69" t="s">
        <v>108</v>
      </c>
      <c r="H350" s="54">
        <v>208000</v>
      </c>
      <c r="I350" s="55">
        <v>174559</v>
      </c>
      <c r="J350" s="56">
        <f>IF(IF(H350="",0,H350)=0,0,(IF(H350&gt;0,IF(I350&gt;H350,0,H350-I350),IF(I350&gt;H350,H350-I350,0))))</f>
        <v>33441</v>
      </c>
      <c r="K350" s="11" t="str">
        <f t="shared" si="6"/>
        <v>00008010210199910244</v>
      </c>
      <c r="L350" s="7" t="str">
        <f>C350 &amp; D350 &amp;E350 &amp; F350 &amp; G350</f>
        <v>00008010210199910244</v>
      </c>
    </row>
    <row r="351" spans="1:12">
      <c r="A351" s="18" t="s">
        <v>485</v>
      </c>
      <c r="B351" s="50" t="s">
        <v>7</v>
      </c>
      <c r="C351" s="51" t="s">
        <v>70</v>
      </c>
      <c r="D351" s="66" t="s">
        <v>479</v>
      </c>
      <c r="E351" s="146" t="s">
        <v>482</v>
      </c>
      <c r="F351" s="147"/>
      <c r="G351" s="67" t="s">
        <v>487</v>
      </c>
      <c r="H351" s="45">
        <v>180000</v>
      </c>
      <c r="I351" s="48">
        <v>180000</v>
      </c>
      <c r="J351" s="49">
        <v>0</v>
      </c>
      <c r="K351" s="11" t="str">
        <f t="shared" si="6"/>
        <v>00008010210199910300</v>
      </c>
      <c r="L351" s="2" t="s">
        <v>486</v>
      </c>
    </row>
    <row r="352" spans="1:12" s="8" customFormat="1">
      <c r="A352" s="19" t="s">
        <v>488</v>
      </c>
      <c r="B352" s="52" t="s">
        <v>7</v>
      </c>
      <c r="C352" s="53" t="s">
        <v>70</v>
      </c>
      <c r="D352" s="68" t="s">
        <v>479</v>
      </c>
      <c r="E352" s="133" t="s">
        <v>482</v>
      </c>
      <c r="F352" s="134"/>
      <c r="G352" s="69" t="s">
        <v>489</v>
      </c>
      <c r="H352" s="54">
        <v>180000</v>
      </c>
      <c r="I352" s="55">
        <v>180000</v>
      </c>
      <c r="J352" s="56">
        <f>IF(IF(H352="",0,H352)=0,0,(IF(H352&gt;0,IF(I352&gt;H352,0,H352-I352),IF(I352&gt;H352,H352-I352,0))))</f>
        <v>0</v>
      </c>
      <c r="K352" s="11" t="str">
        <f t="shared" si="6"/>
        <v>00008010210199910360</v>
      </c>
      <c r="L352" s="7" t="str">
        <f>C352 &amp; D352 &amp;E352 &amp; F352 &amp; G352</f>
        <v>00008010210199910360</v>
      </c>
    </row>
    <row r="353" spans="1:12" ht="45">
      <c r="A353" s="18" t="s">
        <v>490</v>
      </c>
      <c r="B353" s="50" t="s">
        <v>7</v>
      </c>
      <c r="C353" s="51" t="s">
        <v>70</v>
      </c>
      <c r="D353" s="66" t="s">
        <v>479</v>
      </c>
      <c r="E353" s="146" t="s">
        <v>492</v>
      </c>
      <c r="F353" s="147"/>
      <c r="G353" s="67" t="s">
        <v>70</v>
      </c>
      <c r="H353" s="45">
        <v>50000</v>
      </c>
      <c r="I353" s="48">
        <v>50000</v>
      </c>
      <c r="J353" s="49">
        <v>0</v>
      </c>
      <c r="K353" s="11" t="str">
        <f t="shared" si="6"/>
        <v>00008011400199910000</v>
      </c>
      <c r="L353" s="2" t="s">
        <v>491</v>
      </c>
    </row>
    <row r="354" spans="1:12" ht="22.5">
      <c r="A354" s="18" t="s">
        <v>102</v>
      </c>
      <c r="B354" s="50" t="s">
        <v>7</v>
      </c>
      <c r="C354" s="51" t="s">
        <v>70</v>
      </c>
      <c r="D354" s="66" t="s">
        <v>479</v>
      </c>
      <c r="E354" s="146" t="s">
        <v>492</v>
      </c>
      <c r="F354" s="147"/>
      <c r="G354" s="67" t="s">
        <v>7</v>
      </c>
      <c r="H354" s="45">
        <v>50000</v>
      </c>
      <c r="I354" s="48">
        <v>50000</v>
      </c>
      <c r="J354" s="49">
        <v>0</v>
      </c>
      <c r="K354" s="11" t="str">
        <f t="shared" si="6"/>
        <v>00008011400199910200</v>
      </c>
      <c r="L354" s="2" t="s">
        <v>493</v>
      </c>
    </row>
    <row r="355" spans="1:12" ht="22.5">
      <c r="A355" s="18" t="s">
        <v>104</v>
      </c>
      <c r="B355" s="50" t="s">
        <v>7</v>
      </c>
      <c r="C355" s="51" t="s">
        <v>70</v>
      </c>
      <c r="D355" s="66" t="s">
        <v>479</v>
      </c>
      <c r="E355" s="146" t="s">
        <v>492</v>
      </c>
      <c r="F355" s="147"/>
      <c r="G355" s="67" t="s">
        <v>106</v>
      </c>
      <c r="H355" s="45">
        <v>50000</v>
      </c>
      <c r="I355" s="48">
        <v>50000</v>
      </c>
      <c r="J355" s="49">
        <v>0</v>
      </c>
      <c r="K355" s="11" t="str">
        <f t="shared" si="6"/>
        <v>00008011400199910240</v>
      </c>
      <c r="L355" s="2" t="s">
        <v>494</v>
      </c>
    </row>
    <row r="356" spans="1:12" s="8" customFormat="1">
      <c r="A356" s="19" t="s">
        <v>107</v>
      </c>
      <c r="B356" s="52" t="s">
        <v>7</v>
      </c>
      <c r="C356" s="53" t="s">
        <v>70</v>
      </c>
      <c r="D356" s="68" t="s">
        <v>479</v>
      </c>
      <c r="E356" s="133" t="s">
        <v>492</v>
      </c>
      <c r="F356" s="134"/>
      <c r="G356" s="69" t="s">
        <v>108</v>
      </c>
      <c r="H356" s="54">
        <v>50000</v>
      </c>
      <c r="I356" s="55">
        <v>50000</v>
      </c>
      <c r="J356" s="56">
        <f>IF(IF(H356="",0,H356)=0,0,(IF(H356&gt;0,IF(I356&gt;H356,0,H356-I356),IF(I356&gt;H356,H356-I356,0))))</f>
        <v>0</v>
      </c>
      <c r="K356" s="11" t="str">
        <f t="shared" si="6"/>
        <v>00008011400199910244</v>
      </c>
      <c r="L356" s="7" t="str">
        <f>C356 &amp; D356 &amp;E356 &amp; F356 &amp; G356</f>
        <v>00008011400199910244</v>
      </c>
    </row>
    <row r="357" spans="1:12" ht="22.5">
      <c r="A357" s="18" t="s">
        <v>495</v>
      </c>
      <c r="B357" s="50" t="s">
        <v>7</v>
      </c>
      <c r="C357" s="51" t="s">
        <v>70</v>
      </c>
      <c r="D357" s="66" t="s">
        <v>479</v>
      </c>
      <c r="E357" s="146" t="s">
        <v>497</v>
      </c>
      <c r="F357" s="147"/>
      <c r="G357" s="67" t="s">
        <v>70</v>
      </c>
      <c r="H357" s="45">
        <v>994000</v>
      </c>
      <c r="I357" s="48">
        <v>784545.43</v>
      </c>
      <c r="J357" s="49">
        <v>209454.57</v>
      </c>
      <c r="K357" s="11" t="str">
        <f t="shared" si="6"/>
        <v>00008019480080110000</v>
      </c>
      <c r="L357" s="2" t="s">
        <v>496</v>
      </c>
    </row>
    <row r="358" spans="1:12" ht="22.5">
      <c r="A358" s="18" t="s">
        <v>102</v>
      </c>
      <c r="B358" s="50" t="s">
        <v>7</v>
      </c>
      <c r="C358" s="51" t="s">
        <v>70</v>
      </c>
      <c r="D358" s="66" t="s">
        <v>479</v>
      </c>
      <c r="E358" s="146" t="s">
        <v>497</v>
      </c>
      <c r="F358" s="147"/>
      <c r="G358" s="67" t="s">
        <v>7</v>
      </c>
      <c r="H358" s="45">
        <v>994000</v>
      </c>
      <c r="I358" s="48">
        <v>784545.43</v>
      </c>
      <c r="J358" s="49">
        <v>209454.57</v>
      </c>
      <c r="K358" s="11" t="str">
        <f t="shared" si="6"/>
        <v>00008019480080110200</v>
      </c>
      <c r="L358" s="2" t="s">
        <v>498</v>
      </c>
    </row>
    <row r="359" spans="1:12" ht="22.5">
      <c r="A359" s="18" t="s">
        <v>104</v>
      </c>
      <c r="B359" s="50" t="s">
        <v>7</v>
      </c>
      <c r="C359" s="51" t="s">
        <v>70</v>
      </c>
      <c r="D359" s="66" t="s">
        <v>479</v>
      </c>
      <c r="E359" s="146" t="s">
        <v>497</v>
      </c>
      <c r="F359" s="147"/>
      <c r="G359" s="67" t="s">
        <v>106</v>
      </c>
      <c r="H359" s="45">
        <v>994000</v>
      </c>
      <c r="I359" s="48">
        <v>784545.43</v>
      </c>
      <c r="J359" s="49">
        <v>209454.57</v>
      </c>
      <c r="K359" s="11" t="str">
        <f t="shared" si="6"/>
        <v>00008019480080110240</v>
      </c>
      <c r="L359" s="2" t="s">
        <v>499</v>
      </c>
    </row>
    <row r="360" spans="1:12" s="8" customFormat="1">
      <c r="A360" s="19" t="s">
        <v>107</v>
      </c>
      <c r="B360" s="52" t="s">
        <v>7</v>
      </c>
      <c r="C360" s="53" t="s">
        <v>70</v>
      </c>
      <c r="D360" s="68" t="s">
        <v>479</v>
      </c>
      <c r="E360" s="133" t="s">
        <v>497</v>
      </c>
      <c r="F360" s="134"/>
      <c r="G360" s="69" t="s">
        <v>108</v>
      </c>
      <c r="H360" s="54">
        <v>994000</v>
      </c>
      <c r="I360" s="55">
        <v>784545.43</v>
      </c>
      <c r="J360" s="56">
        <f>IF(IF(H360="",0,H360)=0,0,(IF(H360&gt;0,IF(I360&gt;H360,0,H360-I360),IF(I360&gt;H360,H360-I360,0))))</f>
        <v>209454.57</v>
      </c>
      <c r="K360" s="11" t="str">
        <f t="shared" si="6"/>
        <v>00008019480080110244</v>
      </c>
      <c r="L360" s="7" t="str">
        <f>C360 &amp; D360 &amp;E360 &amp; F360 &amp; G360</f>
        <v>00008019480080110244</v>
      </c>
    </row>
    <row r="361" spans="1:12">
      <c r="A361" s="18" t="s">
        <v>500</v>
      </c>
      <c r="B361" s="50" t="s">
        <v>7</v>
      </c>
      <c r="C361" s="51" t="s">
        <v>70</v>
      </c>
      <c r="D361" s="66" t="s">
        <v>502</v>
      </c>
      <c r="E361" s="146" t="s">
        <v>94</v>
      </c>
      <c r="F361" s="147"/>
      <c r="G361" s="67" t="s">
        <v>70</v>
      </c>
      <c r="H361" s="45">
        <v>190983.96</v>
      </c>
      <c r="I361" s="48">
        <v>95491.98</v>
      </c>
      <c r="J361" s="49">
        <v>95491.98</v>
      </c>
      <c r="K361" s="11" t="str">
        <f t="shared" si="6"/>
        <v>00010000000000000000</v>
      </c>
      <c r="L361" s="2" t="s">
        <v>501</v>
      </c>
    </row>
    <row r="362" spans="1:12">
      <c r="A362" s="18" t="s">
        <v>503</v>
      </c>
      <c r="B362" s="50" t="s">
        <v>7</v>
      </c>
      <c r="C362" s="51" t="s">
        <v>70</v>
      </c>
      <c r="D362" s="66" t="s">
        <v>505</v>
      </c>
      <c r="E362" s="146" t="s">
        <v>94</v>
      </c>
      <c r="F362" s="147"/>
      <c r="G362" s="67" t="s">
        <v>70</v>
      </c>
      <c r="H362" s="45">
        <v>190983.96</v>
      </c>
      <c r="I362" s="48">
        <v>95491.98</v>
      </c>
      <c r="J362" s="49">
        <v>95491.98</v>
      </c>
      <c r="K362" s="11" t="str">
        <f t="shared" si="6"/>
        <v>00010010000000000000</v>
      </c>
      <c r="L362" s="2" t="s">
        <v>504</v>
      </c>
    </row>
    <row r="363" spans="1:12" ht="33.75">
      <c r="A363" s="18" t="s">
        <v>506</v>
      </c>
      <c r="B363" s="50" t="s">
        <v>7</v>
      </c>
      <c r="C363" s="51" t="s">
        <v>70</v>
      </c>
      <c r="D363" s="66" t="s">
        <v>505</v>
      </c>
      <c r="E363" s="146" t="s">
        <v>508</v>
      </c>
      <c r="F363" s="147"/>
      <c r="G363" s="67" t="s">
        <v>70</v>
      </c>
      <c r="H363" s="45">
        <v>190983.96</v>
      </c>
      <c r="I363" s="48">
        <v>95491.98</v>
      </c>
      <c r="J363" s="49">
        <v>95491.98</v>
      </c>
      <c r="K363" s="11" t="str">
        <f t="shared" si="6"/>
        <v>00010019450010040000</v>
      </c>
      <c r="L363" s="2" t="s">
        <v>507</v>
      </c>
    </row>
    <row r="364" spans="1:12">
      <c r="A364" s="18" t="s">
        <v>485</v>
      </c>
      <c r="B364" s="50" t="s">
        <v>7</v>
      </c>
      <c r="C364" s="51" t="s">
        <v>70</v>
      </c>
      <c r="D364" s="66" t="s">
        <v>505</v>
      </c>
      <c r="E364" s="146" t="s">
        <v>508</v>
      </c>
      <c r="F364" s="147"/>
      <c r="G364" s="67" t="s">
        <v>487</v>
      </c>
      <c r="H364" s="45">
        <v>190983.96</v>
      </c>
      <c r="I364" s="48">
        <v>95491.98</v>
      </c>
      <c r="J364" s="49">
        <v>95491.98</v>
      </c>
      <c r="K364" s="11" t="str">
        <f t="shared" si="6"/>
        <v>00010019450010040300</v>
      </c>
      <c r="L364" s="2" t="s">
        <v>509</v>
      </c>
    </row>
    <row r="365" spans="1:12">
      <c r="A365" s="18" t="s">
        <v>510</v>
      </c>
      <c r="B365" s="50" t="s">
        <v>7</v>
      </c>
      <c r="C365" s="51" t="s">
        <v>70</v>
      </c>
      <c r="D365" s="66" t="s">
        <v>505</v>
      </c>
      <c r="E365" s="146" t="s">
        <v>508</v>
      </c>
      <c r="F365" s="147"/>
      <c r="G365" s="67" t="s">
        <v>512</v>
      </c>
      <c r="H365" s="45">
        <v>190983.96</v>
      </c>
      <c r="I365" s="48">
        <v>95491.98</v>
      </c>
      <c r="J365" s="49">
        <v>95491.98</v>
      </c>
      <c r="K365" s="11" t="str">
        <f t="shared" si="6"/>
        <v>00010019450010040310</v>
      </c>
      <c r="L365" s="2" t="s">
        <v>511</v>
      </c>
    </row>
    <row r="366" spans="1:12" s="8" customFormat="1">
      <c r="A366" s="19" t="s">
        <v>513</v>
      </c>
      <c r="B366" s="52" t="s">
        <v>7</v>
      </c>
      <c r="C366" s="53" t="s">
        <v>70</v>
      </c>
      <c r="D366" s="68" t="s">
        <v>505</v>
      </c>
      <c r="E366" s="133" t="s">
        <v>508</v>
      </c>
      <c r="F366" s="134"/>
      <c r="G366" s="69" t="s">
        <v>514</v>
      </c>
      <c r="H366" s="54">
        <v>190983.96</v>
      </c>
      <c r="I366" s="55">
        <v>95491.98</v>
      </c>
      <c r="J366" s="56">
        <f>IF(IF(H366="",0,H366)=0,0,(IF(H366&gt;0,IF(I366&gt;H366,0,H366-I366),IF(I366&gt;H366,H366-I366,0))))</f>
        <v>95491.98</v>
      </c>
      <c r="K366" s="11" t="str">
        <f t="shared" si="6"/>
        <v>00010019450010040312</v>
      </c>
      <c r="L366" s="7" t="str">
        <f>C366 &amp; D366 &amp;E366 &amp; F366 &amp; G366</f>
        <v>00010019450010040312</v>
      </c>
    </row>
    <row r="367" spans="1:12">
      <c r="A367" s="18" t="s">
        <v>515</v>
      </c>
      <c r="B367" s="50" t="s">
        <v>7</v>
      </c>
      <c r="C367" s="51" t="s">
        <v>70</v>
      </c>
      <c r="D367" s="66" t="s">
        <v>517</v>
      </c>
      <c r="E367" s="146" t="s">
        <v>94</v>
      </c>
      <c r="F367" s="147"/>
      <c r="G367" s="67" t="s">
        <v>70</v>
      </c>
      <c r="H367" s="45">
        <v>692900</v>
      </c>
      <c r="I367" s="48">
        <v>271340</v>
      </c>
      <c r="J367" s="49">
        <v>421560</v>
      </c>
      <c r="K367" s="11" t="str">
        <f t="shared" si="6"/>
        <v>00011000000000000000</v>
      </c>
      <c r="L367" s="2" t="s">
        <v>516</v>
      </c>
    </row>
    <row r="368" spans="1:12">
      <c r="A368" s="18" t="s">
        <v>518</v>
      </c>
      <c r="B368" s="50" t="s">
        <v>7</v>
      </c>
      <c r="C368" s="51" t="s">
        <v>70</v>
      </c>
      <c r="D368" s="66" t="s">
        <v>520</v>
      </c>
      <c r="E368" s="146" t="s">
        <v>94</v>
      </c>
      <c r="F368" s="147"/>
      <c r="G368" s="67" t="s">
        <v>70</v>
      </c>
      <c r="H368" s="45">
        <v>692900</v>
      </c>
      <c r="I368" s="48">
        <v>271340</v>
      </c>
      <c r="J368" s="49">
        <v>421560</v>
      </c>
      <c r="K368" s="11" t="str">
        <f t="shared" si="6"/>
        <v>00011010000000000000</v>
      </c>
      <c r="L368" s="2" t="s">
        <v>519</v>
      </c>
    </row>
    <row r="369" spans="1:12" ht="45">
      <c r="A369" s="18" t="s">
        <v>521</v>
      </c>
      <c r="B369" s="50" t="s">
        <v>7</v>
      </c>
      <c r="C369" s="51" t="s">
        <v>70</v>
      </c>
      <c r="D369" s="66" t="s">
        <v>520</v>
      </c>
      <c r="E369" s="146" t="s">
        <v>523</v>
      </c>
      <c r="F369" s="147"/>
      <c r="G369" s="67" t="s">
        <v>70</v>
      </c>
      <c r="H369" s="45">
        <v>329900</v>
      </c>
      <c r="I369" s="48">
        <v>271340</v>
      </c>
      <c r="J369" s="49">
        <v>58560</v>
      </c>
      <c r="K369" s="11" t="str">
        <f t="shared" si="6"/>
        <v>00011010400130110000</v>
      </c>
      <c r="L369" s="2" t="s">
        <v>522</v>
      </c>
    </row>
    <row r="370" spans="1:12" ht="22.5">
      <c r="A370" s="18" t="s">
        <v>102</v>
      </c>
      <c r="B370" s="50" t="s">
        <v>7</v>
      </c>
      <c r="C370" s="51" t="s">
        <v>70</v>
      </c>
      <c r="D370" s="66" t="s">
        <v>520</v>
      </c>
      <c r="E370" s="146" t="s">
        <v>523</v>
      </c>
      <c r="F370" s="147"/>
      <c r="G370" s="67" t="s">
        <v>7</v>
      </c>
      <c r="H370" s="45">
        <v>329900</v>
      </c>
      <c r="I370" s="48">
        <v>271340</v>
      </c>
      <c r="J370" s="49">
        <v>58560</v>
      </c>
      <c r="K370" s="11" t="str">
        <f t="shared" si="6"/>
        <v>00011010400130110200</v>
      </c>
      <c r="L370" s="2" t="s">
        <v>524</v>
      </c>
    </row>
    <row r="371" spans="1:12" ht="22.5">
      <c r="A371" s="18" t="s">
        <v>104</v>
      </c>
      <c r="B371" s="50" t="s">
        <v>7</v>
      </c>
      <c r="C371" s="51" t="s">
        <v>70</v>
      </c>
      <c r="D371" s="66" t="s">
        <v>520</v>
      </c>
      <c r="E371" s="146" t="s">
        <v>523</v>
      </c>
      <c r="F371" s="147"/>
      <c r="G371" s="67" t="s">
        <v>106</v>
      </c>
      <c r="H371" s="45">
        <v>329900</v>
      </c>
      <c r="I371" s="48">
        <v>271340</v>
      </c>
      <c r="J371" s="49">
        <v>58560</v>
      </c>
      <c r="K371" s="11" t="str">
        <f t="shared" si="6"/>
        <v>00011010400130110240</v>
      </c>
      <c r="L371" s="2" t="s">
        <v>525</v>
      </c>
    </row>
    <row r="372" spans="1:12" s="8" customFormat="1">
      <c r="A372" s="19" t="s">
        <v>107</v>
      </c>
      <c r="B372" s="52" t="s">
        <v>7</v>
      </c>
      <c r="C372" s="53" t="s">
        <v>70</v>
      </c>
      <c r="D372" s="68" t="s">
        <v>520</v>
      </c>
      <c r="E372" s="133" t="s">
        <v>523</v>
      </c>
      <c r="F372" s="134"/>
      <c r="G372" s="69" t="s">
        <v>108</v>
      </c>
      <c r="H372" s="54">
        <v>329900</v>
      </c>
      <c r="I372" s="55">
        <v>271340</v>
      </c>
      <c r="J372" s="56">
        <f>IF(IF(H372="",0,H372)=0,0,(IF(H372&gt;0,IF(I372&gt;H372,0,H372-I372),IF(I372&gt;H372,H372-I372,0))))</f>
        <v>58560</v>
      </c>
      <c r="K372" s="11" t="str">
        <f t="shared" si="6"/>
        <v>00011010400130110244</v>
      </c>
      <c r="L372" s="7" t="str">
        <f>C372 &amp; D372 &amp;E372 &amp; F372 &amp; G372</f>
        <v>00011010400130110244</v>
      </c>
    </row>
    <row r="373" spans="1:12" ht="33.75">
      <c r="A373" s="18" t="s">
        <v>526</v>
      </c>
      <c r="B373" s="50" t="s">
        <v>7</v>
      </c>
      <c r="C373" s="51" t="s">
        <v>70</v>
      </c>
      <c r="D373" s="66" t="s">
        <v>520</v>
      </c>
      <c r="E373" s="146" t="s">
        <v>528</v>
      </c>
      <c r="F373" s="147"/>
      <c r="G373" s="67" t="s">
        <v>70</v>
      </c>
      <c r="H373" s="45">
        <v>363000</v>
      </c>
      <c r="I373" s="48">
        <v>0</v>
      </c>
      <c r="J373" s="49">
        <v>363000</v>
      </c>
      <c r="K373" s="11" t="str">
        <f t="shared" si="6"/>
        <v>00011010400221000000</v>
      </c>
      <c r="L373" s="2" t="s">
        <v>527</v>
      </c>
    </row>
    <row r="374" spans="1:12" ht="22.5">
      <c r="A374" s="18" t="s">
        <v>102</v>
      </c>
      <c r="B374" s="50" t="s">
        <v>7</v>
      </c>
      <c r="C374" s="51" t="s">
        <v>70</v>
      </c>
      <c r="D374" s="66" t="s">
        <v>520</v>
      </c>
      <c r="E374" s="146" t="s">
        <v>528</v>
      </c>
      <c r="F374" s="147"/>
      <c r="G374" s="67" t="s">
        <v>7</v>
      </c>
      <c r="H374" s="45">
        <v>363000</v>
      </c>
      <c r="I374" s="48">
        <v>0</v>
      </c>
      <c r="J374" s="49">
        <v>363000</v>
      </c>
      <c r="K374" s="11" t="str">
        <f t="shared" si="6"/>
        <v>00011010400221000200</v>
      </c>
      <c r="L374" s="2" t="s">
        <v>529</v>
      </c>
    </row>
    <row r="375" spans="1:12" ht="22.5">
      <c r="A375" s="18" t="s">
        <v>104</v>
      </c>
      <c r="B375" s="50" t="s">
        <v>7</v>
      </c>
      <c r="C375" s="51" t="s">
        <v>70</v>
      </c>
      <c r="D375" s="66" t="s">
        <v>520</v>
      </c>
      <c r="E375" s="146" t="s">
        <v>528</v>
      </c>
      <c r="F375" s="147"/>
      <c r="G375" s="67" t="s">
        <v>106</v>
      </c>
      <c r="H375" s="45">
        <v>363000</v>
      </c>
      <c r="I375" s="48">
        <v>0</v>
      </c>
      <c r="J375" s="49">
        <v>363000</v>
      </c>
      <c r="K375" s="11" t="str">
        <f t="shared" si="6"/>
        <v>00011010400221000240</v>
      </c>
      <c r="L375" s="2" t="s">
        <v>530</v>
      </c>
    </row>
    <row r="376" spans="1:12" s="8" customFormat="1">
      <c r="A376" s="19" t="s">
        <v>107</v>
      </c>
      <c r="B376" s="52" t="s">
        <v>7</v>
      </c>
      <c r="C376" s="53" t="s">
        <v>70</v>
      </c>
      <c r="D376" s="68" t="s">
        <v>520</v>
      </c>
      <c r="E376" s="133" t="s">
        <v>528</v>
      </c>
      <c r="F376" s="134"/>
      <c r="G376" s="69" t="s">
        <v>108</v>
      </c>
      <c r="H376" s="54">
        <v>363000</v>
      </c>
      <c r="I376" s="55">
        <v>0</v>
      </c>
      <c r="J376" s="56">
        <f>IF(IF(H376="",0,H376)=0,0,(IF(H376&gt;0,IF(I376&gt;H376,0,H376-I376),IF(I376&gt;H376,H376-I376,0))))</f>
        <v>363000</v>
      </c>
      <c r="K376" s="11" t="str">
        <f t="shared" si="6"/>
        <v>00011010400221000244</v>
      </c>
      <c r="L376" s="7" t="str">
        <f>C376 &amp; D376 &amp;E376 &amp; F376 &amp; G376</f>
        <v>00011010400221000244</v>
      </c>
    </row>
    <row r="377" spans="1:12">
      <c r="A377" s="18" t="s">
        <v>531</v>
      </c>
      <c r="B377" s="50" t="s">
        <v>7</v>
      </c>
      <c r="C377" s="51" t="s">
        <v>70</v>
      </c>
      <c r="D377" s="66" t="s">
        <v>533</v>
      </c>
      <c r="E377" s="146" t="s">
        <v>94</v>
      </c>
      <c r="F377" s="147"/>
      <c r="G377" s="67" t="s">
        <v>70</v>
      </c>
      <c r="H377" s="45">
        <v>537900.5</v>
      </c>
      <c r="I377" s="48">
        <v>177184.16</v>
      </c>
      <c r="J377" s="49">
        <v>360716.34</v>
      </c>
      <c r="K377" s="11" t="str">
        <f t="shared" si="6"/>
        <v>00012000000000000000</v>
      </c>
      <c r="L377" s="2" t="s">
        <v>532</v>
      </c>
    </row>
    <row r="378" spans="1:12">
      <c r="A378" s="18" t="s">
        <v>534</v>
      </c>
      <c r="B378" s="50" t="s">
        <v>7</v>
      </c>
      <c r="C378" s="51" t="s">
        <v>70</v>
      </c>
      <c r="D378" s="66" t="s">
        <v>536</v>
      </c>
      <c r="E378" s="146" t="s">
        <v>94</v>
      </c>
      <c r="F378" s="147"/>
      <c r="G378" s="67" t="s">
        <v>70</v>
      </c>
      <c r="H378" s="45">
        <v>480900.5</v>
      </c>
      <c r="I378" s="48">
        <v>152920.85</v>
      </c>
      <c r="J378" s="49">
        <v>327979.65000000002</v>
      </c>
      <c r="K378" s="11" t="str">
        <f t="shared" si="6"/>
        <v>00012020000000000000</v>
      </c>
      <c r="L378" s="2" t="s">
        <v>535</v>
      </c>
    </row>
    <row r="379" spans="1:12" ht="22.5">
      <c r="A379" s="18" t="s">
        <v>537</v>
      </c>
      <c r="B379" s="50" t="s">
        <v>7</v>
      </c>
      <c r="C379" s="51" t="s">
        <v>70</v>
      </c>
      <c r="D379" s="66" t="s">
        <v>536</v>
      </c>
      <c r="E379" s="146" t="s">
        <v>539</v>
      </c>
      <c r="F379" s="147"/>
      <c r="G379" s="67" t="s">
        <v>70</v>
      </c>
      <c r="H379" s="45">
        <v>80900.5</v>
      </c>
      <c r="I379" s="48">
        <v>51892.1</v>
      </c>
      <c r="J379" s="49">
        <v>29008.400000000001</v>
      </c>
      <c r="K379" s="11" t="str">
        <f t="shared" si="6"/>
        <v>00012029450010060000</v>
      </c>
      <c r="L379" s="2" t="s">
        <v>538</v>
      </c>
    </row>
    <row r="380" spans="1:12" ht="22.5">
      <c r="A380" s="18" t="s">
        <v>102</v>
      </c>
      <c r="B380" s="50" t="s">
        <v>7</v>
      </c>
      <c r="C380" s="51" t="s">
        <v>70</v>
      </c>
      <c r="D380" s="66" t="s">
        <v>536</v>
      </c>
      <c r="E380" s="146" t="s">
        <v>539</v>
      </c>
      <c r="F380" s="147"/>
      <c r="G380" s="67" t="s">
        <v>7</v>
      </c>
      <c r="H380" s="45">
        <v>80900.5</v>
      </c>
      <c r="I380" s="48">
        <v>51892.1</v>
      </c>
      <c r="J380" s="49">
        <v>29008.400000000001</v>
      </c>
      <c r="K380" s="11" t="str">
        <f t="shared" si="6"/>
        <v>00012029450010060200</v>
      </c>
      <c r="L380" s="2" t="s">
        <v>540</v>
      </c>
    </row>
    <row r="381" spans="1:12" ht="22.5">
      <c r="A381" s="18" t="s">
        <v>104</v>
      </c>
      <c r="B381" s="50" t="s">
        <v>7</v>
      </c>
      <c r="C381" s="51" t="s">
        <v>70</v>
      </c>
      <c r="D381" s="66" t="s">
        <v>536</v>
      </c>
      <c r="E381" s="146" t="s">
        <v>539</v>
      </c>
      <c r="F381" s="147"/>
      <c r="G381" s="67" t="s">
        <v>106</v>
      </c>
      <c r="H381" s="45">
        <v>80900.5</v>
      </c>
      <c r="I381" s="48">
        <v>51892.1</v>
      </c>
      <c r="J381" s="49">
        <v>29008.400000000001</v>
      </c>
      <c r="K381" s="11" t="str">
        <f t="shared" si="6"/>
        <v>00012029450010060240</v>
      </c>
      <c r="L381" s="2" t="s">
        <v>541</v>
      </c>
    </row>
    <row r="382" spans="1:12" s="8" customFormat="1">
      <c r="A382" s="19" t="s">
        <v>107</v>
      </c>
      <c r="B382" s="52" t="s">
        <v>7</v>
      </c>
      <c r="C382" s="53" t="s">
        <v>70</v>
      </c>
      <c r="D382" s="68" t="s">
        <v>536</v>
      </c>
      <c r="E382" s="133" t="s">
        <v>539</v>
      </c>
      <c r="F382" s="134"/>
      <c r="G382" s="69" t="s">
        <v>108</v>
      </c>
      <c r="H382" s="54">
        <v>80900.5</v>
      </c>
      <c r="I382" s="55">
        <v>51892.1</v>
      </c>
      <c r="J382" s="56">
        <f>IF(IF(H382="",0,H382)=0,0,(IF(H382&gt;0,IF(I382&gt;H382,0,H382-I382),IF(I382&gt;H382,H382-I382,0))))</f>
        <v>29008.400000000001</v>
      </c>
      <c r="K382" s="11" t="str">
        <f t="shared" si="6"/>
        <v>00012029450010060244</v>
      </c>
      <c r="L382" s="7" t="str">
        <f>C382 &amp; D382 &amp;E382 &amp; F382 &amp; G382</f>
        <v>00012029450010060244</v>
      </c>
    </row>
    <row r="383" spans="1:12" ht="33.75">
      <c r="A383" s="18" t="s">
        <v>542</v>
      </c>
      <c r="B383" s="50" t="s">
        <v>7</v>
      </c>
      <c r="C383" s="51" t="s">
        <v>70</v>
      </c>
      <c r="D383" s="66" t="s">
        <v>536</v>
      </c>
      <c r="E383" s="146" t="s">
        <v>544</v>
      </c>
      <c r="F383" s="147"/>
      <c r="G383" s="67" t="s">
        <v>70</v>
      </c>
      <c r="H383" s="45">
        <v>400000</v>
      </c>
      <c r="I383" s="48">
        <v>101028.75</v>
      </c>
      <c r="J383" s="49">
        <v>298971.25</v>
      </c>
      <c r="K383" s="11" t="str">
        <f t="shared" si="6"/>
        <v>00012029450081030000</v>
      </c>
      <c r="L383" s="2" t="s">
        <v>543</v>
      </c>
    </row>
    <row r="384" spans="1:12">
      <c r="A384" s="18" t="s">
        <v>135</v>
      </c>
      <c r="B384" s="50" t="s">
        <v>7</v>
      </c>
      <c r="C384" s="51" t="s">
        <v>70</v>
      </c>
      <c r="D384" s="66" t="s">
        <v>536</v>
      </c>
      <c r="E384" s="146" t="s">
        <v>544</v>
      </c>
      <c r="F384" s="147"/>
      <c r="G384" s="67" t="s">
        <v>137</v>
      </c>
      <c r="H384" s="45">
        <v>400000</v>
      </c>
      <c r="I384" s="48">
        <v>101028.75</v>
      </c>
      <c r="J384" s="49">
        <v>298971.25</v>
      </c>
      <c r="K384" s="11" t="str">
        <f t="shared" si="6"/>
        <v>00012029450081030800</v>
      </c>
      <c r="L384" s="2" t="s">
        <v>545</v>
      </c>
    </row>
    <row r="385" spans="1:12" ht="45">
      <c r="A385" s="18" t="s">
        <v>196</v>
      </c>
      <c r="B385" s="50" t="s">
        <v>7</v>
      </c>
      <c r="C385" s="51" t="s">
        <v>70</v>
      </c>
      <c r="D385" s="66" t="s">
        <v>536</v>
      </c>
      <c r="E385" s="146" t="s">
        <v>544</v>
      </c>
      <c r="F385" s="147"/>
      <c r="G385" s="67" t="s">
        <v>198</v>
      </c>
      <c r="H385" s="45">
        <v>400000</v>
      </c>
      <c r="I385" s="48">
        <v>101028.75</v>
      </c>
      <c r="J385" s="49">
        <v>298971.25</v>
      </c>
      <c r="K385" s="11" t="str">
        <f t="shared" si="6"/>
        <v>00012029450081030810</v>
      </c>
      <c r="L385" s="2" t="s">
        <v>546</v>
      </c>
    </row>
    <row r="386" spans="1:12" s="8" customFormat="1" ht="45">
      <c r="A386" s="19" t="s">
        <v>547</v>
      </c>
      <c r="B386" s="52" t="s">
        <v>7</v>
      </c>
      <c r="C386" s="53" t="s">
        <v>70</v>
      </c>
      <c r="D386" s="68" t="s">
        <v>536</v>
      </c>
      <c r="E386" s="133" t="s">
        <v>544</v>
      </c>
      <c r="F386" s="134"/>
      <c r="G386" s="69" t="s">
        <v>548</v>
      </c>
      <c r="H386" s="54">
        <v>400000</v>
      </c>
      <c r="I386" s="55">
        <v>101028.75</v>
      </c>
      <c r="J386" s="56">
        <f>IF(IF(H386="",0,H386)=0,0,(IF(H386&gt;0,IF(I386&gt;H386,0,H386-I386),IF(I386&gt;H386,H386-I386,0))))</f>
        <v>298971.25</v>
      </c>
      <c r="K386" s="11" t="str">
        <f t="shared" si="6"/>
        <v>00012029450081030812</v>
      </c>
      <c r="L386" s="7" t="str">
        <f>C386 &amp; D386 &amp;E386 &amp; F386 &amp; G386</f>
        <v>00012029450081030812</v>
      </c>
    </row>
    <row r="387" spans="1:12" ht="22.5">
      <c r="A387" s="18" t="s">
        <v>549</v>
      </c>
      <c r="B387" s="50" t="s">
        <v>7</v>
      </c>
      <c r="C387" s="51" t="s">
        <v>70</v>
      </c>
      <c r="D387" s="66" t="s">
        <v>551</v>
      </c>
      <c r="E387" s="146" t="s">
        <v>94</v>
      </c>
      <c r="F387" s="147"/>
      <c r="G387" s="67" t="s">
        <v>70</v>
      </c>
      <c r="H387" s="45">
        <v>57000</v>
      </c>
      <c r="I387" s="48">
        <v>24263.31</v>
      </c>
      <c r="J387" s="49">
        <v>32736.69</v>
      </c>
      <c r="K387" s="11" t="str">
        <f t="shared" si="6"/>
        <v>00012040000000000000</v>
      </c>
      <c r="L387" s="2" t="s">
        <v>550</v>
      </c>
    </row>
    <row r="388" spans="1:12">
      <c r="A388" s="18" t="s">
        <v>552</v>
      </c>
      <c r="B388" s="50" t="s">
        <v>7</v>
      </c>
      <c r="C388" s="51" t="s">
        <v>70</v>
      </c>
      <c r="D388" s="66" t="s">
        <v>551</v>
      </c>
      <c r="E388" s="146" t="s">
        <v>554</v>
      </c>
      <c r="F388" s="147"/>
      <c r="G388" s="67" t="s">
        <v>70</v>
      </c>
      <c r="H388" s="45">
        <v>57000</v>
      </c>
      <c r="I388" s="48">
        <v>24263.31</v>
      </c>
      <c r="J388" s="49">
        <v>32736.69</v>
      </c>
      <c r="K388" s="11" t="str">
        <f t="shared" si="6"/>
        <v>00012049450010050000</v>
      </c>
      <c r="L388" s="2" t="s">
        <v>553</v>
      </c>
    </row>
    <row r="389" spans="1:12" ht="22.5">
      <c r="A389" s="18" t="s">
        <v>102</v>
      </c>
      <c r="B389" s="50" t="s">
        <v>7</v>
      </c>
      <c r="C389" s="51" t="s">
        <v>70</v>
      </c>
      <c r="D389" s="66" t="s">
        <v>551</v>
      </c>
      <c r="E389" s="146" t="s">
        <v>554</v>
      </c>
      <c r="F389" s="147"/>
      <c r="G389" s="67" t="s">
        <v>7</v>
      </c>
      <c r="H389" s="45">
        <v>57000</v>
      </c>
      <c r="I389" s="48">
        <v>24263.31</v>
      </c>
      <c r="J389" s="49">
        <v>32736.69</v>
      </c>
      <c r="K389" s="11" t="str">
        <f t="shared" si="6"/>
        <v>00012049450010050200</v>
      </c>
      <c r="L389" s="2" t="s">
        <v>555</v>
      </c>
    </row>
    <row r="390" spans="1:12" ht="22.5">
      <c r="A390" s="18" t="s">
        <v>104</v>
      </c>
      <c r="B390" s="50" t="s">
        <v>7</v>
      </c>
      <c r="C390" s="51" t="s">
        <v>70</v>
      </c>
      <c r="D390" s="66" t="s">
        <v>551</v>
      </c>
      <c r="E390" s="146" t="s">
        <v>554</v>
      </c>
      <c r="F390" s="147"/>
      <c r="G390" s="67" t="s">
        <v>106</v>
      </c>
      <c r="H390" s="45">
        <v>57000</v>
      </c>
      <c r="I390" s="48">
        <v>24263.31</v>
      </c>
      <c r="J390" s="49">
        <v>32736.69</v>
      </c>
      <c r="K390" s="11" t="str">
        <f t="shared" si="6"/>
        <v>00012049450010050240</v>
      </c>
      <c r="L390" s="2" t="s">
        <v>556</v>
      </c>
    </row>
    <row r="391" spans="1:12" s="8" customFormat="1" ht="22.5">
      <c r="A391" s="19" t="s">
        <v>557</v>
      </c>
      <c r="B391" s="52" t="s">
        <v>7</v>
      </c>
      <c r="C391" s="53" t="s">
        <v>70</v>
      </c>
      <c r="D391" s="68" t="s">
        <v>551</v>
      </c>
      <c r="E391" s="133" t="s">
        <v>554</v>
      </c>
      <c r="F391" s="134"/>
      <c r="G391" s="69" t="s">
        <v>558</v>
      </c>
      <c r="H391" s="54">
        <v>3000</v>
      </c>
      <c r="I391" s="55">
        <v>1806</v>
      </c>
      <c r="J391" s="56">
        <f>IF(IF(H391="",0,H391)=0,0,(IF(H391&gt;0,IF(I391&gt;H391,0,H391-I391),IF(I391&gt;H391,H391-I391,0))))</f>
        <v>1194</v>
      </c>
      <c r="K391" s="11" t="str">
        <f t="shared" si="6"/>
        <v>00012049450010050242</v>
      </c>
      <c r="L391" s="7" t="str">
        <f>C391 &amp; D391 &amp;E391 &amp; F391 &amp; G391</f>
        <v>00012049450010050242</v>
      </c>
    </row>
    <row r="392" spans="1:12" s="8" customFormat="1">
      <c r="A392" s="19" t="s">
        <v>107</v>
      </c>
      <c r="B392" s="52" t="s">
        <v>7</v>
      </c>
      <c r="C392" s="53" t="s">
        <v>70</v>
      </c>
      <c r="D392" s="68" t="s">
        <v>551</v>
      </c>
      <c r="E392" s="133" t="s">
        <v>554</v>
      </c>
      <c r="F392" s="134"/>
      <c r="G392" s="69" t="s">
        <v>108</v>
      </c>
      <c r="H392" s="54">
        <v>54000</v>
      </c>
      <c r="I392" s="55">
        <v>22457.31</v>
      </c>
      <c r="J392" s="56">
        <f>IF(IF(H392="",0,H392)=0,0,(IF(H392&gt;0,IF(I392&gt;H392,0,H392-I392),IF(I392&gt;H392,H392-I392,0))))</f>
        <v>31542.69</v>
      </c>
      <c r="K392" s="11" t="str">
        <f t="shared" si="6"/>
        <v>00012049450010050244</v>
      </c>
      <c r="L392" s="7" t="str">
        <f>C392 &amp; D392 &amp;E392 &amp; F392 &amp; G392</f>
        <v>00012049450010050244</v>
      </c>
    </row>
    <row r="393" spans="1:12" ht="5.25" hidden="1" customHeight="1" thickBot="1">
      <c r="A393" s="24"/>
      <c r="B393" s="70"/>
      <c r="C393" s="71"/>
      <c r="D393" s="71"/>
      <c r="E393" s="71"/>
      <c r="F393" s="71"/>
      <c r="G393" s="71"/>
      <c r="H393" s="72"/>
      <c r="I393" s="73"/>
      <c r="J393" s="74"/>
      <c r="K393" s="21"/>
    </row>
    <row r="394" spans="1:12" ht="13.5" thickBot="1">
      <c r="A394" s="25"/>
      <c r="B394" s="75"/>
      <c r="C394" s="39"/>
      <c r="D394" s="39"/>
      <c r="E394" s="39"/>
      <c r="F394" s="39"/>
      <c r="G394" s="39"/>
      <c r="H394" s="76"/>
      <c r="I394" s="76"/>
      <c r="J394" s="76"/>
      <c r="K394" s="21"/>
    </row>
    <row r="395" spans="1:12" ht="28.5" customHeight="1" thickBot="1">
      <c r="A395" s="26" t="s">
        <v>18</v>
      </c>
      <c r="B395" s="77">
        <v>450</v>
      </c>
      <c r="C395" s="135" t="s">
        <v>17</v>
      </c>
      <c r="D395" s="136"/>
      <c r="E395" s="136"/>
      <c r="F395" s="136"/>
      <c r="G395" s="137"/>
      <c r="H395" s="78">
        <f>0-H403</f>
        <v>-16164453.949999999</v>
      </c>
      <c r="I395" s="78">
        <f>I15-I86</f>
        <v>8007545.4900000002</v>
      </c>
      <c r="J395" s="79" t="s">
        <v>17</v>
      </c>
    </row>
    <row r="396" spans="1:12">
      <c r="A396" s="25"/>
      <c r="B396" s="80"/>
      <c r="C396" s="39"/>
      <c r="D396" s="39"/>
      <c r="E396" s="39"/>
      <c r="F396" s="39"/>
      <c r="G396" s="39"/>
      <c r="H396" s="39"/>
      <c r="I396" s="39"/>
      <c r="J396" s="39"/>
    </row>
    <row r="397" spans="1:12" ht="15">
      <c r="A397" s="164" t="s">
        <v>31</v>
      </c>
      <c r="B397" s="164"/>
      <c r="C397" s="164"/>
      <c r="D397" s="164"/>
      <c r="E397" s="164"/>
      <c r="F397" s="164"/>
      <c r="G397" s="164"/>
      <c r="H397" s="164"/>
      <c r="I397" s="164"/>
      <c r="J397" s="164"/>
      <c r="K397" s="22"/>
    </row>
    <row r="398" spans="1:12">
      <c r="A398" s="5"/>
      <c r="B398" s="42"/>
      <c r="C398" s="41"/>
      <c r="D398" s="41"/>
      <c r="E398" s="41"/>
      <c r="F398" s="41"/>
      <c r="G398" s="41"/>
      <c r="H398" s="42"/>
      <c r="I398" s="42"/>
      <c r="J398" s="39" t="s">
        <v>27</v>
      </c>
      <c r="K398" s="11"/>
    </row>
    <row r="399" spans="1:12" ht="17.100000000000001" customHeight="1">
      <c r="A399" s="138" t="s">
        <v>38</v>
      </c>
      <c r="B399" s="118" t="s">
        <v>39</v>
      </c>
      <c r="C399" s="124" t="s">
        <v>44</v>
      </c>
      <c r="D399" s="125"/>
      <c r="E399" s="125"/>
      <c r="F399" s="125"/>
      <c r="G399" s="126"/>
      <c r="H399" s="118" t="s">
        <v>41</v>
      </c>
      <c r="I399" s="118" t="s">
        <v>23</v>
      </c>
      <c r="J399" s="118" t="s">
        <v>42</v>
      </c>
      <c r="K399" s="10"/>
    </row>
    <row r="400" spans="1:12" ht="17.100000000000001" customHeight="1">
      <c r="A400" s="139"/>
      <c r="B400" s="119"/>
      <c r="C400" s="127"/>
      <c r="D400" s="128"/>
      <c r="E400" s="128"/>
      <c r="F400" s="128"/>
      <c r="G400" s="129"/>
      <c r="H400" s="119"/>
      <c r="I400" s="119"/>
      <c r="J400" s="119"/>
      <c r="K400" s="10"/>
    </row>
    <row r="401" spans="1:12" ht="17.100000000000001" customHeight="1">
      <c r="A401" s="140"/>
      <c r="B401" s="120"/>
      <c r="C401" s="130"/>
      <c r="D401" s="131"/>
      <c r="E401" s="131"/>
      <c r="F401" s="131"/>
      <c r="G401" s="132"/>
      <c r="H401" s="120"/>
      <c r="I401" s="120"/>
      <c r="J401" s="120"/>
      <c r="K401" s="10"/>
    </row>
    <row r="402" spans="1:12" ht="13.5" thickBot="1">
      <c r="A402" s="15">
        <v>1</v>
      </c>
      <c r="B402" s="35">
        <v>2</v>
      </c>
      <c r="C402" s="151">
        <v>3</v>
      </c>
      <c r="D402" s="152"/>
      <c r="E402" s="152"/>
      <c r="F402" s="152"/>
      <c r="G402" s="153"/>
      <c r="H402" s="43" t="s">
        <v>2</v>
      </c>
      <c r="I402" s="43" t="s">
        <v>25</v>
      </c>
      <c r="J402" s="43" t="s">
        <v>26</v>
      </c>
      <c r="K402" s="11"/>
    </row>
    <row r="403" spans="1:12" ht="12.75" customHeight="1">
      <c r="A403" s="27" t="s">
        <v>32</v>
      </c>
      <c r="B403" s="44" t="s">
        <v>8</v>
      </c>
      <c r="C403" s="121" t="s">
        <v>17</v>
      </c>
      <c r="D403" s="122"/>
      <c r="E403" s="122"/>
      <c r="F403" s="122"/>
      <c r="G403" s="123"/>
      <c r="H403" s="45">
        <f>H405+H410+H415</f>
        <v>16164453.949999999</v>
      </c>
      <c r="I403" s="45">
        <f>I405+I410+I415</f>
        <v>-8007545.4900000002</v>
      </c>
      <c r="J403" s="46">
        <f>J405+J410+J415</f>
        <v>24171999.440000001</v>
      </c>
    </row>
    <row r="404" spans="1:12" ht="12.75" customHeight="1">
      <c r="A404" s="28" t="s">
        <v>11</v>
      </c>
      <c r="B404" s="81"/>
      <c r="C404" s="154"/>
      <c r="D404" s="155"/>
      <c r="E404" s="155"/>
      <c r="F404" s="155"/>
      <c r="G404" s="156"/>
      <c r="H404" s="82"/>
      <c r="I404" s="83"/>
      <c r="J404" s="84"/>
    </row>
    <row r="405" spans="1:12" ht="12.75" customHeight="1">
      <c r="A405" s="27" t="s">
        <v>33</v>
      </c>
      <c r="B405" s="50" t="s">
        <v>12</v>
      </c>
      <c r="C405" s="157" t="s">
        <v>17</v>
      </c>
      <c r="D405" s="158"/>
      <c r="E405" s="158"/>
      <c r="F405" s="158"/>
      <c r="G405" s="159"/>
      <c r="H405" s="45">
        <v>0</v>
      </c>
      <c r="I405" s="45">
        <v>0</v>
      </c>
      <c r="J405" s="49">
        <v>0</v>
      </c>
    </row>
    <row r="406" spans="1:12" ht="12.75" customHeight="1">
      <c r="A406" s="28" t="s">
        <v>10</v>
      </c>
      <c r="B406" s="47"/>
      <c r="C406" s="149"/>
      <c r="D406" s="114"/>
      <c r="E406" s="114"/>
      <c r="F406" s="114"/>
      <c r="G406" s="115"/>
      <c r="H406" s="63"/>
      <c r="I406" s="64"/>
      <c r="J406" s="65"/>
    </row>
    <row r="407" spans="1:12" hidden="1">
      <c r="A407" s="29"/>
      <c r="B407" s="85" t="s">
        <v>12</v>
      </c>
      <c r="C407" s="86"/>
      <c r="D407" s="141"/>
      <c r="E407" s="142"/>
      <c r="F407" s="142"/>
      <c r="G407" s="143"/>
      <c r="H407" s="87"/>
      <c r="I407" s="88"/>
      <c r="J407" s="89"/>
      <c r="K407" s="30" t="str">
        <f>C407 &amp; D407 &amp; G407</f>
        <v/>
      </c>
      <c r="L407" s="12"/>
    </row>
    <row r="408" spans="1:12" s="8" customFormat="1">
      <c r="A408" s="31"/>
      <c r="B408" s="90" t="s">
        <v>12</v>
      </c>
      <c r="C408" s="91"/>
      <c r="D408" s="144"/>
      <c r="E408" s="144"/>
      <c r="F408" s="144"/>
      <c r="G408" s="145"/>
      <c r="H408" s="92"/>
      <c r="I408" s="93"/>
      <c r="J408" s="94">
        <f>IF(IF(H408="",0,H408)=0,0,(IF(H408&gt;0,IF(I408&gt;H408,0,H408-I408),IF(I408&gt;H408,H408-I408,0))))</f>
        <v>0</v>
      </c>
      <c r="K408" s="32" t="str">
        <f>C408 &amp; D408 &amp; G408</f>
        <v/>
      </c>
      <c r="L408" s="13" t="str">
        <f>C408 &amp; D408 &amp; G408</f>
        <v/>
      </c>
    </row>
    <row r="409" spans="1:12" ht="12.75" hidden="1" customHeight="1">
      <c r="A409" s="27"/>
      <c r="B409" s="47"/>
      <c r="C409" s="95"/>
      <c r="D409" s="95"/>
      <c r="E409" s="95"/>
      <c r="F409" s="95"/>
      <c r="G409" s="95"/>
      <c r="H409" s="45"/>
      <c r="I409" s="48"/>
      <c r="J409" s="49"/>
      <c r="K409" s="21"/>
    </row>
    <row r="410" spans="1:12" ht="12.75" customHeight="1">
      <c r="A410" s="27" t="s">
        <v>34</v>
      </c>
      <c r="B410" s="47" t="s">
        <v>13</v>
      </c>
      <c r="C410" s="149" t="s">
        <v>17</v>
      </c>
      <c r="D410" s="114"/>
      <c r="E410" s="114"/>
      <c r="F410" s="114"/>
      <c r="G410" s="115"/>
      <c r="H410" s="45">
        <v>0</v>
      </c>
      <c r="I410" s="45">
        <v>0</v>
      </c>
      <c r="J410" s="65">
        <v>0</v>
      </c>
    </row>
    <row r="411" spans="1:12" ht="12.75" customHeight="1">
      <c r="A411" s="28" t="s">
        <v>10</v>
      </c>
      <c r="B411" s="47"/>
      <c r="C411" s="149"/>
      <c r="D411" s="114"/>
      <c r="E411" s="114"/>
      <c r="F411" s="114"/>
      <c r="G411" s="115"/>
      <c r="H411" s="63"/>
      <c r="I411" s="64"/>
      <c r="J411" s="65"/>
    </row>
    <row r="412" spans="1:12" ht="12.75" hidden="1" customHeight="1">
      <c r="A412" s="29"/>
      <c r="B412" s="85" t="s">
        <v>13</v>
      </c>
      <c r="C412" s="86"/>
      <c r="D412" s="141"/>
      <c r="E412" s="142"/>
      <c r="F412" s="142"/>
      <c r="G412" s="143"/>
      <c r="H412" s="87"/>
      <c r="I412" s="88"/>
      <c r="J412" s="89"/>
      <c r="K412" s="30" t="str">
        <f>C412 &amp; D412 &amp; G412</f>
        <v/>
      </c>
      <c r="L412" s="12"/>
    </row>
    <row r="413" spans="1:12" s="8" customFormat="1">
      <c r="A413" s="31"/>
      <c r="B413" s="90" t="s">
        <v>13</v>
      </c>
      <c r="C413" s="91"/>
      <c r="D413" s="144"/>
      <c r="E413" s="144"/>
      <c r="F413" s="144"/>
      <c r="G413" s="145"/>
      <c r="H413" s="92"/>
      <c r="I413" s="93"/>
      <c r="J413" s="94">
        <f>IF(IF(H413="",0,H413)=0,0,(IF(H413&gt;0,IF(I413&gt;H413,0,H413-I413),IF(I413&gt;H413,H413-I413,0))))</f>
        <v>0</v>
      </c>
      <c r="K413" s="32" t="str">
        <f>C413 &amp; D413 &amp; G413</f>
        <v/>
      </c>
      <c r="L413" s="13" t="str">
        <f>C413 &amp; D413 &amp; G413</f>
        <v/>
      </c>
    </row>
    <row r="414" spans="1:12" ht="12.75" hidden="1" customHeight="1">
      <c r="A414" s="27"/>
      <c r="B414" s="50"/>
      <c r="C414" s="95"/>
      <c r="D414" s="95"/>
      <c r="E414" s="95"/>
      <c r="F414" s="95"/>
      <c r="G414" s="95"/>
      <c r="H414" s="45"/>
      <c r="I414" s="48"/>
      <c r="J414" s="49"/>
      <c r="K414" s="21"/>
    </row>
    <row r="415" spans="1:12" ht="12.75" customHeight="1">
      <c r="A415" s="27" t="s">
        <v>16</v>
      </c>
      <c r="B415" s="47" t="s">
        <v>9</v>
      </c>
      <c r="C415" s="149" t="s">
        <v>51</v>
      </c>
      <c r="D415" s="114"/>
      <c r="E415" s="114"/>
      <c r="F415" s="114"/>
      <c r="G415" s="115"/>
      <c r="H415" s="45">
        <v>16164453.949999999</v>
      </c>
      <c r="I415" s="45">
        <v>-8007545.4900000002</v>
      </c>
      <c r="J415" s="96">
        <f>IF(IF(H415="",0,H415)=0,0,(IF(H415&gt;0,IF(I415&gt;H415,0,H415-I415),IF(I415&gt;H415,H415-I415,0))))</f>
        <v>24171999.440000001</v>
      </c>
    </row>
    <row r="416" spans="1:12" ht="22.5">
      <c r="A416" s="27" t="s">
        <v>52</v>
      </c>
      <c r="B416" s="47" t="s">
        <v>9</v>
      </c>
      <c r="C416" s="149" t="s">
        <v>53</v>
      </c>
      <c r="D416" s="114"/>
      <c r="E416" s="114"/>
      <c r="F416" s="114"/>
      <c r="G416" s="115"/>
      <c r="H416" s="45">
        <v>16164453.949999999</v>
      </c>
      <c r="I416" s="45">
        <v>-8007545.4900000002</v>
      </c>
      <c r="J416" s="96">
        <f>IF(IF(H416="",0,H416)=0,0,(IF(H416&gt;0,IF(I416&gt;H416,0,H416-I416),IF(I416&gt;H416,H416-I416,0))))</f>
        <v>24171999.440000001</v>
      </c>
    </row>
    <row r="417" spans="1:12" ht="35.25" customHeight="1">
      <c r="A417" s="27" t="s">
        <v>55</v>
      </c>
      <c r="B417" s="47" t="s">
        <v>9</v>
      </c>
      <c r="C417" s="149" t="s">
        <v>54</v>
      </c>
      <c r="D417" s="114"/>
      <c r="E417" s="114"/>
      <c r="F417" s="114"/>
      <c r="G417" s="115"/>
      <c r="H417" s="45">
        <v>0</v>
      </c>
      <c r="I417" s="45">
        <v>0</v>
      </c>
      <c r="J417" s="96">
        <f>IF(IF(H417="",0,H417)=0,0,(IF(H417&gt;0,IF(I417&gt;H417,0,H417-I417),IF(I417&gt;H417,H417-I417,0))))</f>
        <v>0</v>
      </c>
    </row>
    <row r="418" spans="1:12">
      <c r="A418" s="27" t="s">
        <v>82</v>
      </c>
      <c r="B418" s="47" t="s">
        <v>14</v>
      </c>
      <c r="C418" s="97" t="s">
        <v>70</v>
      </c>
      <c r="D418" s="113" t="s">
        <v>81</v>
      </c>
      <c r="E418" s="114"/>
      <c r="F418" s="114"/>
      <c r="G418" s="115"/>
      <c r="H418" s="45">
        <v>-91487786.799999997</v>
      </c>
      <c r="I418" s="45">
        <v>-58324235.710000001</v>
      </c>
      <c r="J418" s="98" t="s">
        <v>56</v>
      </c>
      <c r="K418" s="2" t="str">
        <f t="shared" ref="K418:K425" si="7">C418 &amp; D418 &amp; G418</f>
        <v>00001050000000000500</v>
      </c>
      <c r="L418" s="2" t="s">
        <v>83</v>
      </c>
    </row>
    <row r="419" spans="1:12">
      <c r="A419" s="27" t="s">
        <v>85</v>
      </c>
      <c r="B419" s="47" t="s">
        <v>14</v>
      </c>
      <c r="C419" s="97" t="s">
        <v>70</v>
      </c>
      <c r="D419" s="113" t="s">
        <v>84</v>
      </c>
      <c r="E419" s="114"/>
      <c r="F419" s="114"/>
      <c r="G419" s="115"/>
      <c r="H419" s="45">
        <v>-91487786.799999997</v>
      </c>
      <c r="I419" s="45">
        <v>-58324235.710000001</v>
      </c>
      <c r="J419" s="98" t="s">
        <v>56</v>
      </c>
      <c r="K419" s="2" t="str">
        <f t="shared" si="7"/>
        <v>00001050200000000500</v>
      </c>
      <c r="L419" s="2" t="s">
        <v>86</v>
      </c>
    </row>
    <row r="420" spans="1:12" ht="22.5">
      <c r="A420" s="27" t="s">
        <v>88</v>
      </c>
      <c r="B420" s="47" t="s">
        <v>14</v>
      </c>
      <c r="C420" s="97" t="s">
        <v>70</v>
      </c>
      <c r="D420" s="113" t="s">
        <v>87</v>
      </c>
      <c r="E420" s="114"/>
      <c r="F420" s="114"/>
      <c r="G420" s="115"/>
      <c r="H420" s="45">
        <v>-91487786.799999997</v>
      </c>
      <c r="I420" s="45">
        <v>-58324235.710000001</v>
      </c>
      <c r="J420" s="98" t="s">
        <v>56</v>
      </c>
      <c r="K420" s="2" t="str">
        <f t="shared" si="7"/>
        <v>00001050201000000510</v>
      </c>
      <c r="L420" s="2" t="s">
        <v>89</v>
      </c>
    </row>
    <row r="421" spans="1:12" ht="22.5">
      <c r="A421" s="27" t="s">
        <v>91</v>
      </c>
      <c r="B421" s="47" t="s">
        <v>14</v>
      </c>
      <c r="C421" s="99" t="s">
        <v>70</v>
      </c>
      <c r="D421" s="116" t="s">
        <v>90</v>
      </c>
      <c r="E421" s="116"/>
      <c r="F421" s="116"/>
      <c r="G421" s="117"/>
      <c r="H421" s="100">
        <v>-91487786.799999997</v>
      </c>
      <c r="I421" s="100">
        <v>-58324235.710000001</v>
      </c>
      <c r="J421" s="101" t="s">
        <v>17</v>
      </c>
      <c r="K421" s="2" t="str">
        <f t="shared" si="7"/>
        <v>00001050201130000510</v>
      </c>
      <c r="L421" s="1" t="str">
        <f>C421 &amp; D421 &amp; G421</f>
        <v>00001050201130000510</v>
      </c>
    </row>
    <row r="422" spans="1:12">
      <c r="A422" s="27" t="s">
        <v>69</v>
      </c>
      <c r="B422" s="47" t="s">
        <v>15</v>
      </c>
      <c r="C422" s="97" t="s">
        <v>70</v>
      </c>
      <c r="D422" s="113" t="s">
        <v>71</v>
      </c>
      <c r="E422" s="114"/>
      <c r="F422" s="114"/>
      <c r="G422" s="115"/>
      <c r="H422" s="45">
        <v>107652240.75</v>
      </c>
      <c r="I422" s="45">
        <v>50316690.219999999</v>
      </c>
      <c r="J422" s="98" t="s">
        <v>56</v>
      </c>
      <c r="K422" s="2" t="str">
        <f t="shared" si="7"/>
        <v>00001050000000000600</v>
      </c>
      <c r="L422" s="2" t="s">
        <v>72</v>
      </c>
    </row>
    <row r="423" spans="1:12">
      <c r="A423" s="27" t="s">
        <v>73</v>
      </c>
      <c r="B423" s="47" t="s">
        <v>15</v>
      </c>
      <c r="C423" s="97" t="s">
        <v>70</v>
      </c>
      <c r="D423" s="113" t="s">
        <v>74</v>
      </c>
      <c r="E423" s="114"/>
      <c r="F423" s="114"/>
      <c r="G423" s="115"/>
      <c r="H423" s="45">
        <v>107652240.75</v>
      </c>
      <c r="I423" s="45">
        <v>50316690.219999999</v>
      </c>
      <c r="J423" s="98" t="s">
        <v>56</v>
      </c>
      <c r="K423" s="2" t="str">
        <f t="shared" si="7"/>
        <v>00001050200000000600</v>
      </c>
      <c r="L423" s="2" t="s">
        <v>75</v>
      </c>
    </row>
    <row r="424" spans="1:12" ht="22.5">
      <c r="A424" s="27" t="s">
        <v>76</v>
      </c>
      <c r="B424" s="47" t="s">
        <v>15</v>
      </c>
      <c r="C424" s="97" t="s">
        <v>70</v>
      </c>
      <c r="D424" s="113" t="s">
        <v>77</v>
      </c>
      <c r="E424" s="114"/>
      <c r="F424" s="114"/>
      <c r="G424" s="115"/>
      <c r="H424" s="45">
        <v>107652240.75</v>
      </c>
      <c r="I424" s="45">
        <v>50316690.219999999</v>
      </c>
      <c r="J424" s="98" t="s">
        <v>56</v>
      </c>
      <c r="K424" s="2" t="str">
        <f t="shared" si="7"/>
        <v>00001050201000000610</v>
      </c>
      <c r="L424" s="2" t="s">
        <v>78</v>
      </c>
    </row>
    <row r="425" spans="1:12" ht="22.5">
      <c r="A425" s="33" t="s">
        <v>79</v>
      </c>
      <c r="B425" s="47" t="s">
        <v>15</v>
      </c>
      <c r="C425" s="99" t="s">
        <v>70</v>
      </c>
      <c r="D425" s="116" t="s">
        <v>80</v>
      </c>
      <c r="E425" s="116"/>
      <c r="F425" s="116"/>
      <c r="G425" s="117"/>
      <c r="H425" s="102">
        <v>107652240.75</v>
      </c>
      <c r="I425" s="102">
        <v>50316690.219999999</v>
      </c>
      <c r="J425" s="103" t="s">
        <v>17</v>
      </c>
      <c r="K425" s="1" t="str">
        <f t="shared" si="7"/>
        <v>00001050201130000610</v>
      </c>
      <c r="L425" s="1" t="str">
        <f>C425 &amp; D425 &amp; G425</f>
        <v>00001050201130000610</v>
      </c>
    </row>
    <row r="426" spans="1:12">
      <c r="A426" s="25"/>
      <c r="B426" s="80"/>
      <c r="C426" s="39"/>
      <c r="D426" s="39"/>
      <c r="E426" s="39"/>
      <c r="F426" s="39"/>
      <c r="G426" s="39"/>
      <c r="H426" s="39"/>
      <c r="I426" s="39"/>
      <c r="J426" s="39"/>
      <c r="K426" s="11"/>
    </row>
    <row r="427" spans="1:12">
      <c r="A427" s="25"/>
      <c r="B427" s="80"/>
      <c r="C427" s="39"/>
      <c r="D427" s="39"/>
      <c r="E427" s="39"/>
      <c r="F427" s="39"/>
      <c r="G427" s="39"/>
      <c r="H427" s="39"/>
      <c r="I427" s="39"/>
      <c r="J427" s="39"/>
    </row>
    <row r="428" spans="1:12" ht="21.75" customHeight="1">
      <c r="A428" s="34" t="s">
        <v>47</v>
      </c>
      <c r="B428" s="150" t="s">
        <v>716</v>
      </c>
      <c r="C428" s="150"/>
      <c r="D428" s="150"/>
      <c r="E428" s="80"/>
      <c r="F428" s="80"/>
      <c r="G428" s="39"/>
      <c r="H428" s="62" t="s">
        <v>48</v>
      </c>
      <c r="I428" s="104"/>
      <c r="J428" s="112" t="s">
        <v>717</v>
      </c>
    </row>
    <row r="429" spans="1:12">
      <c r="A429" s="4" t="s">
        <v>45</v>
      </c>
      <c r="B429" s="148" t="s">
        <v>46</v>
      </c>
      <c r="C429" s="148"/>
      <c r="D429" s="148"/>
      <c r="E429" s="80"/>
      <c r="F429" s="80"/>
      <c r="G429" s="39"/>
      <c r="H429" s="39"/>
      <c r="I429" s="36" t="s">
        <v>49</v>
      </c>
      <c r="J429" s="80" t="s">
        <v>46</v>
      </c>
    </row>
    <row r="430" spans="1:12">
      <c r="A430" s="4"/>
      <c r="B430" s="80"/>
      <c r="C430" s="39"/>
      <c r="D430" s="39"/>
      <c r="E430" s="39"/>
      <c r="F430" s="39"/>
      <c r="G430" s="39"/>
      <c r="H430" s="39"/>
      <c r="I430" s="39"/>
      <c r="J430" s="39"/>
    </row>
    <row r="431" spans="1:12">
      <c r="A431" s="25"/>
      <c r="B431" s="80"/>
      <c r="C431" s="39"/>
      <c r="D431" s="39"/>
      <c r="E431" s="39"/>
      <c r="F431" s="39"/>
      <c r="G431" s="39"/>
      <c r="H431" s="39"/>
      <c r="I431" s="39"/>
      <c r="J431" s="39"/>
    </row>
  </sheetData>
  <mergeCells count="423">
    <mergeCell ref="D77:G77"/>
    <mergeCell ref="D72:G72"/>
    <mergeCell ref="D73:G73"/>
    <mergeCell ref="D74:G74"/>
    <mergeCell ref="D75:G75"/>
    <mergeCell ref="D76:G76"/>
    <mergeCell ref="D67:G67"/>
    <mergeCell ref="D68:G68"/>
    <mergeCell ref="D69:G69"/>
    <mergeCell ref="D70:G70"/>
    <mergeCell ref="D71:G71"/>
    <mergeCell ref="D62:G62"/>
    <mergeCell ref="D63:G63"/>
    <mergeCell ref="D64:G64"/>
    <mergeCell ref="D65:G65"/>
    <mergeCell ref="D66:G66"/>
    <mergeCell ref="D57:G57"/>
    <mergeCell ref="D58:G58"/>
    <mergeCell ref="D59:G59"/>
    <mergeCell ref="D60:G60"/>
    <mergeCell ref="D61:G6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D27:G27"/>
    <mergeCell ref="D28:G28"/>
    <mergeCell ref="D29:G29"/>
    <mergeCell ref="D30:G30"/>
    <mergeCell ref="D31:G31"/>
    <mergeCell ref="D22:G22"/>
    <mergeCell ref="D23:G23"/>
    <mergeCell ref="D24:G24"/>
    <mergeCell ref="D25:G25"/>
    <mergeCell ref="D26:G26"/>
    <mergeCell ref="D17:G17"/>
    <mergeCell ref="D18:G18"/>
    <mergeCell ref="D19:G19"/>
    <mergeCell ref="D20:G20"/>
    <mergeCell ref="D21:G21"/>
    <mergeCell ref="E388:F388"/>
    <mergeCell ref="E389:F389"/>
    <mergeCell ref="E390:F390"/>
    <mergeCell ref="E391:F391"/>
    <mergeCell ref="E392:F392"/>
    <mergeCell ref="E383:F383"/>
    <mergeCell ref="E384:F384"/>
    <mergeCell ref="E385:F385"/>
    <mergeCell ref="E386:F386"/>
    <mergeCell ref="E387:F387"/>
    <mergeCell ref="E378:F378"/>
    <mergeCell ref="E379:F379"/>
    <mergeCell ref="E380:F380"/>
    <mergeCell ref="E381:F381"/>
    <mergeCell ref="E382:F382"/>
    <mergeCell ref="E373:F373"/>
    <mergeCell ref="E374:F374"/>
    <mergeCell ref="E375:F375"/>
    <mergeCell ref="E376:F376"/>
    <mergeCell ref="E377:F377"/>
    <mergeCell ref="E368:F368"/>
    <mergeCell ref="E369:F369"/>
    <mergeCell ref="E370:F370"/>
    <mergeCell ref="E371:F371"/>
    <mergeCell ref="E372:F372"/>
    <mergeCell ref="E363:F363"/>
    <mergeCell ref="E364:F364"/>
    <mergeCell ref="E365:F365"/>
    <mergeCell ref="E366:F366"/>
    <mergeCell ref="E367:F367"/>
    <mergeCell ref="E358:F358"/>
    <mergeCell ref="E359:F359"/>
    <mergeCell ref="E360:F360"/>
    <mergeCell ref="E361:F361"/>
    <mergeCell ref="E362:F362"/>
    <mergeCell ref="E353:F353"/>
    <mergeCell ref="E354:F354"/>
    <mergeCell ref="E355:F355"/>
    <mergeCell ref="E356:F356"/>
    <mergeCell ref="E357:F357"/>
    <mergeCell ref="E348:F348"/>
    <mergeCell ref="E349:F349"/>
    <mergeCell ref="E350:F350"/>
    <mergeCell ref="E351:F351"/>
    <mergeCell ref="E352:F352"/>
    <mergeCell ref="E343:F343"/>
    <mergeCell ref="E344:F344"/>
    <mergeCell ref="E345:F345"/>
    <mergeCell ref="E346:F346"/>
    <mergeCell ref="E347:F347"/>
    <mergeCell ref="E338:F338"/>
    <mergeCell ref="E339:F339"/>
    <mergeCell ref="E340:F340"/>
    <mergeCell ref="E341:F341"/>
    <mergeCell ref="E342:F342"/>
    <mergeCell ref="E333:F333"/>
    <mergeCell ref="E334:F334"/>
    <mergeCell ref="E335:F335"/>
    <mergeCell ref="E336:F336"/>
    <mergeCell ref="E337:F337"/>
    <mergeCell ref="E328:F328"/>
    <mergeCell ref="E329:F329"/>
    <mergeCell ref="E330:F330"/>
    <mergeCell ref="E331:F331"/>
    <mergeCell ref="E332:F332"/>
    <mergeCell ref="E323:F323"/>
    <mergeCell ref="E324:F324"/>
    <mergeCell ref="E325:F325"/>
    <mergeCell ref="E326:F326"/>
    <mergeCell ref="E327:F327"/>
    <mergeCell ref="E318:F318"/>
    <mergeCell ref="E319:F319"/>
    <mergeCell ref="E320:F320"/>
    <mergeCell ref="E321:F321"/>
    <mergeCell ref="E322:F322"/>
    <mergeCell ref="E313:F313"/>
    <mergeCell ref="E314:F314"/>
    <mergeCell ref="E315:F315"/>
    <mergeCell ref="E316:F316"/>
    <mergeCell ref="E317:F317"/>
    <mergeCell ref="E308:F308"/>
    <mergeCell ref="E309:F309"/>
    <mergeCell ref="E310:F310"/>
    <mergeCell ref="E311:F311"/>
    <mergeCell ref="E312:F312"/>
    <mergeCell ref="E303:F303"/>
    <mergeCell ref="E304:F304"/>
    <mergeCell ref="E305:F305"/>
    <mergeCell ref="E306:F306"/>
    <mergeCell ref="E307:F307"/>
    <mergeCell ref="E298:F298"/>
    <mergeCell ref="E299:F299"/>
    <mergeCell ref="E300:F300"/>
    <mergeCell ref="E301:F301"/>
    <mergeCell ref="E302:F302"/>
    <mergeCell ref="E293:F293"/>
    <mergeCell ref="E294:F294"/>
    <mergeCell ref="E295:F295"/>
    <mergeCell ref="E296:F296"/>
    <mergeCell ref="E297:F297"/>
    <mergeCell ref="E288:F288"/>
    <mergeCell ref="E289:F289"/>
    <mergeCell ref="E290:F290"/>
    <mergeCell ref="E291:F291"/>
    <mergeCell ref="E292:F292"/>
    <mergeCell ref="E283:F283"/>
    <mergeCell ref="E284:F284"/>
    <mergeCell ref="E285:F285"/>
    <mergeCell ref="E286:F286"/>
    <mergeCell ref="E287:F287"/>
    <mergeCell ref="E278:F278"/>
    <mergeCell ref="E279:F279"/>
    <mergeCell ref="E280:F280"/>
    <mergeCell ref="E281:F281"/>
    <mergeCell ref="E282:F282"/>
    <mergeCell ref="E273:F273"/>
    <mergeCell ref="E274:F274"/>
    <mergeCell ref="E275:F275"/>
    <mergeCell ref="E276:F276"/>
    <mergeCell ref="E277:F277"/>
    <mergeCell ref="E268:F268"/>
    <mergeCell ref="E269:F269"/>
    <mergeCell ref="E270:F270"/>
    <mergeCell ref="E271:F271"/>
    <mergeCell ref="E272:F272"/>
    <mergeCell ref="E263:F263"/>
    <mergeCell ref="E264:F264"/>
    <mergeCell ref="E265:F265"/>
    <mergeCell ref="E266:F266"/>
    <mergeCell ref="E267:F267"/>
    <mergeCell ref="E258:F258"/>
    <mergeCell ref="E259:F259"/>
    <mergeCell ref="E260:F260"/>
    <mergeCell ref="E261:F261"/>
    <mergeCell ref="E262:F262"/>
    <mergeCell ref="E253:F253"/>
    <mergeCell ref="E254:F254"/>
    <mergeCell ref="E255:F255"/>
    <mergeCell ref="E256:F256"/>
    <mergeCell ref="E257:F257"/>
    <mergeCell ref="E248:F248"/>
    <mergeCell ref="E249:F249"/>
    <mergeCell ref="E250:F250"/>
    <mergeCell ref="E251:F251"/>
    <mergeCell ref="E252:F252"/>
    <mergeCell ref="E243:F243"/>
    <mergeCell ref="E244:F244"/>
    <mergeCell ref="E245:F245"/>
    <mergeCell ref="E246:F246"/>
    <mergeCell ref="E247:F247"/>
    <mergeCell ref="E238:F238"/>
    <mergeCell ref="E239:F239"/>
    <mergeCell ref="E240:F240"/>
    <mergeCell ref="E241:F241"/>
    <mergeCell ref="E242:F242"/>
    <mergeCell ref="E233:F233"/>
    <mergeCell ref="E234:F234"/>
    <mergeCell ref="E235:F235"/>
    <mergeCell ref="E236:F236"/>
    <mergeCell ref="E237:F237"/>
    <mergeCell ref="E228:F228"/>
    <mergeCell ref="E229:F229"/>
    <mergeCell ref="E230:F230"/>
    <mergeCell ref="E231:F231"/>
    <mergeCell ref="E232:F232"/>
    <mergeCell ref="E223:F223"/>
    <mergeCell ref="E224:F224"/>
    <mergeCell ref="E225:F225"/>
    <mergeCell ref="E226:F226"/>
    <mergeCell ref="E227:F227"/>
    <mergeCell ref="E218:F218"/>
    <mergeCell ref="E219:F219"/>
    <mergeCell ref="E220:F220"/>
    <mergeCell ref="E221:F221"/>
    <mergeCell ref="E222:F222"/>
    <mergeCell ref="E213:F213"/>
    <mergeCell ref="E214:F214"/>
    <mergeCell ref="E215:F215"/>
    <mergeCell ref="E216:F216"/>
    <mergeCell ref="E217:F217"/>
    <mergeCell ref="E208:F208"/>
    <mergeCell ref="E209:F209"/>
    <mergeCell ref="E210:F210"/>
    <mergeCell ref="E211:F211"/>
    <mergeCell ref="E212:F212"/>
    <mergeCell ref="E203:F203"/>
    <mergeCell ref="E204:F204"/>
    <mergeCell ref="E205:F205"/>
    <mergeCell ref="E206:F206"/>
    <mergeCell ref="E207:F207"/>
    <mergeCell ref="E198:F198"/>
    <mergeCell ref="E199:F199"/>
    <mergeCell ref="E200:F200"/>
    <mergeCell ref="E201:F201"/>
    <mergeCell ref="E202:F202"/>
    <mergeCell ref="E193:F193"/>
    <mergeCell ref="E194:F194"/>
    <mergeCell ref="E195:F195"/>
    <mergeCell ref="E196:F196"/>
    <mergeCell ref="E197:F197"/>
    <mergeCell ref="E188:F188"/>
    <mergeCell ref="E189:F189"/>
    <mergeCell ref="E190:F190"/>
    <mergeCell ref="E191:F191"/>
    <mergeCell ref="E192:F192"/>
    <mergeCell ref="E183:F183"/>
    <mergeCell ref="E184:F184"/>
    <mergeCell ref="E185:F185"/>
    <mergeCell ref="E186:F186"/>
    <mergeCell ref="E187:F187"/>
    <mergeCell ref="E178:F178"/>
    <mergeCell ref="E179:F179"/>
    <mergeCell ref="E180:F180"/>
    <mergeCell ref="E181:F181"/>
    <mergeCell ref="E182:F182"/>
    <mergeCell ref="E173:F173"/>
    <mergeCell ref="E174:F174"/>
    <mergeCell ref="E175:F175"/>
    <mergeCell ref="E176:F176"/>
    <mergeCell ref="E177:F177"/>
    <mergeCell ref="E168:F168"/>
    <mergeCell ref="E169:F169"/>
    <mergeCell ref="E170:F170"/>
    <mergeCell ref="E171:F171"/>
    <mergeCell ref="E172:F172"/>
    <mergeCell ref="E163:F163"/>
    <mergeCell ref="E164:F164"/>
    <mergeCell ref="E165:F165"/>
    <mergeCell ref="E166:F166"/>
    <mergeCell ref="E167:F167"/>
    <mergeCell ref="E158:F158"/>
    <mergeCell ref="E159:F159"/>
    <mergeCell ref="E160:F160"/>
    <mergeCell ref="E161:F161"/>
    <mergeCell ref="E162:F162"/>
    <mergeCell ref="E153:F153"/>
    <mergeCell ref="E154:F154"/>
    <mergeCell ref="E155:F155"/>
    <mergeCell ref="E156:F156"/>
    <mergeCell ref="E157:F157"/>
    <mergeCell ref="E148:F148"/>
    <mergeCell ref="E149:F149"/>
    <mergeCell ref="E150:F150"/>
    <mergeCell ref="E151:F151"/>
    <mergeCell ref="E152:F152"/>
    <mergeCell ref="E143:F143"/>
    <mergeCell ref="E144:F144"/>
    <mergeCell ref="E145:F145"/>
    <mergeCell ref="E146:F146"/>
    <mergeCell ref="E147:F147"/>
    <mergeCell ref="E138:F138"/>
    <mergeCell ref="E139:F139"/>
    <mergeCell ref="E140:F140"/>
    <mergeCell ref="E141:F141"/>
    <mergeCell ref="E142:F142"/>
    <mergeCell ref="E133:F133"/>
    <mergeCell ref="E134:F134"/>
    <mergeCell ref="E135:F135"/>
    <mergeCell ref="E136:F136"/>
    <mergeCell ref="E137:F137"/>
    <mergeCell ref="E128:F128"/>
    <mergeCell ref="E129:F129"/>
    <mergeCell ref="E130:F130"/>
    <mergeCell ref="E131:F131"/>
    <mergeCell ref="E132:F132"/>
    <mergeCell ref="E123:F123"/>
    <mergeCell ref="E124:F124"/>
    <mergeCell ref="E125:F125"/>
    <mergeCell ref="E126:F126"/>
    <mergeCell ref="E127:F127"/>
    <mergeCell ref="E119:F119"/>
    <mergeCell ref="E120:F120"/>
    <mergeCell ref="E121:F121"/>
    <mergeCell ref="E122:F122"/>
    <mergeCell ref="E113:F113"/>
    <mergeCell ref="E114:F114"/>
    <mergeCell ref="E115:F115"/>
    <mergeCell ref="E116:F116"/>
    <mergeCell ref="E117:F117"/>
    <mergeCell ref="C15:G15"/>
    <mergeCell ref="C16:G16"/>
    <mergeCell ref="C85:G85"/>
    <mergeCell ref="A397:J397"/>
    <mergeCell ref="C87:G87"/>
    <mergeCell ref="H82:H84"/>
    <mergeCell ref="B82:B84"/>
    <mergeCell ref="A80:J80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98:F98"/>
    <mergeCell ref="E99:F99"/>
    <mergeCell ref="E100:F100"/>
    <mergeCell ref="E101:F101"/>
    <mergeCell ref="E102:F102"/>
    <mergeCell ref="E108:F108"/>
    <mergeCell ref="E109:F109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406:G406"/>
    <mergeCell ref="C410:G410"/>
    <mergeCell ref="C411:G411"/>
    <mergeCell ref="B428:D428"/>
    <mergeCell ref="C415:G415"/>
    <mergeCell ref="C417:G417"/>
    <mergeCell ref="H399:H401"/>
    <mergeCell ref="C399:G401"/>
    <mergeCell ref="D407:G407"/>
    <mergeCell ref="C402:G402"/>
    <mergeCell ref="C403:G403"/>
    <mergeCell ref="C404:G404"/>
    <mergeCell ref="B429:D429"/>
    <mergeCell ref="C416:G416"/>
    <mergeCell ref="B399:B401"/>
    <mergeCell ref="C405:G405"/>
    <mergeCell ref="D422:G422"/>
    <mergeCell ref="D423:G423"/>
    <mergeCell ref="D420:G420"/>
    <mergeCell ref="D421:G421"/>
    <mergeCell ref="D408:G408"/>
    <mergeCell ref="D418:G418"/>
    <mergeCell ref="D424:G424"/>
    <mergeCell ref="D425:G425"/>
    <mergeCell ref="J82:J84"/>
    <mergeCell ref="I82:I84"/>
    <mergeCell ref="A82:A84"/>
    <mergeCell ref="C86:G86"/>
    <mergeCell ref="C82:G84"/>
    <mergeCell ref="E97:F97"/>
    <mergeCell ref="I399:I401"/>
    <mergeCell ref="C395:G395"/>
    <mergeCell ref="A399:A401"/>
    <mergeCell ref="J399:J401"/>
    <mergeCell ref="D419:G419"/>
    <mergeCell ref="D412:G412"/>
    <mergeCell ref="D413:G413"/>
    <mergeCell ref="E110:F110"/>
    <mergeCell ref="E111:F111"/>
    <mergeCell ref="E112:F112"/>
    <mergeCell ref="E103:F103"/>
    <mergeCell ref="E104:F104"/>
    <mergeCell ref="E105:F105"/>
    <mergeCell ref="E106:F106"/>
    <mergeCell ref="E107:F107"/>
    <mergeCell ref="E118:F118"/>
  </mergeCells>
  <phoneticPr fontId="0" type="noConversion"/>
  <pageMargins left="0.39370078740157483" right="0.39370078740157483" top="0.98425196850393704" bottom="0.39370078740157483" header="0" footer="0"/>
  <pageSetup paperSize="9" scale="62" orientation="portrait" r:id="rId1"/>
  <headerFooter alignWithMargins="0"/>
  <rowBreaks count="2" manualBreakCount="2">
    <brk id="78" max="16383" man="1"/>
    <brk id="3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ТРАФАРЕТ</vt:lpstr>
      <vt:lpstr>ТРАФАРЕТ!Область_печати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pin</cp:lastModifiedBy>
  <cp:lastPrinted>2019-07-05T10:31:28Z</cp:lastPrinted>
  <dcterms:created xsi:type="dcterms:W3CDTF">2009-02-13T09:10:05Z</dcterms:created>
  <dcterms:modified xsi:type="dcterms:W3CDTF">2020-04-24T07:09:56Z</dcterms:modified>
</cp:coreProperties>
</file>