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5725" fullPrecision="0"/>
</workbook>
</file>

<file path=xl/calcChain.xml><?xml version="1.0" encoding="utf-8"?>
<calcChain xmlns="http://schemas.openxmlformats.org/spreadsheetml/2006/main">
  <c r="L67" i="1"/>
  <c r="K67"/>
  <c r="J67"/>
  <c r="K66"/>
  <c r="L65"/>
  <c r="K65"/>
  <c r="J65"/>
  <c r="K64"/>
  <c r="K63"/>
  <c r="K62"/>
  <c r="K61"/>
  <c r="L60"/>
  <c r="K60"/>
  <c r="J60"/>
  <c r="K59"/>
  <c r="K58"/>
  <c r="L57"/>
  <c r="K57"/>
  <c r="J57"/>
  <c r="K56"/>
  <c r="K55"/>
  <c r="K54"/>
  <c r="L53"/>
  <c r="K53"/>
  <c r="J53"/>
  <c r="K52"/>
  <c r="K51"/>
  <c r="L50"/>
  <c r="K50"/>
  <c r="J50"/>
  <c r="K49"/>
  <c r="K48"/>
  <c r="L47"/>
  <c r="K47"/>
  <c r="J47"/>
  <c r="K46"/>
  <c r="K45"/>
  <c r="L44"/>
  <c r="K44"/>
  <c r="J44"/>
  <c r="K43"/>
  <c r="L42"/>
  <c r="K42"/>
  <c r="J42"/>
  <c r="K41"/>
  <c r="K40"/>
  <c r="L39"/>
  <c r="K39"/>
  <c r="J39"/>
  <c r="K38"/>
  <c r="K37"/>
  <c r="L36"/>
  <c r="K36"/>
  <c r="J36"/>
  <c r="K35"/>
  <c r="K34"/>
  <c r="L33"/>
  <c r="K33"/>
  <c r="J33"/>
  <c r="K32"/>
  <c r="L31"/>
  <c r="K31"/>
  <c r="J31"/>
  <c r="K30"/>
  <c r="L29"/>
  <c r="K29"/>
  <c r="J29"/>
  <c r="K28"/>
  <c r="L27"/>
  <c r="K27"/>
  <c r="J27"/>
  <c r="K26"/>
  <c r="K25"/>
  <c r="K24"/>
  <c r="L23"/>
  <c r="K23"/>
  <c r="J23"/>
  <c r="L22"/>
  <c r="K22"/>
  <c r="J22"/>
  <c r="L21"/>
  <c r="K21"/>
  <c r="J21"/>
  <c r="L20"/>
  <c r="K20"/>
  <c r="J20"/>
  <c r="K19"/>
  <c r="K18"/>
  <c r="K17"/>
  <c r="L350"/>
  <c r="K350"/>
  <c r="J350"/>
  <c r="L349"/>
  <c r="K349"/>
  <c r="J349"/>
  <c r="K348"/>
  <c r="K347"/>
  <c r="K346"/>
  <c r="K345"/>
  <c r="L344"/>
  <c r="K344"/>
  <c r="J344"/>
  <c r="K343"/>
  <c r="K342"/>
  <c r="K341"/>
  <c r="L340"/>
  <c r="K340"/>
  <c r="J340"/>
  <c r="K339"/>
  <c r="K338"/>
  <c r="K337"/>
  <c r="K336"/>
  <c r="K335"/>
  <c r="L334"/>
  <c r="K334"/>
  <c r="J334"/>
  <c r="K333"/>
  <c r="K332"/>
  <c r="K331"/>
  <c r="L330"/>
  <c r="K330"/>
  <c r="J330"/>
  <c r="K329"/>
  <c r="K328"/>
  <c r="K327"/>
  <c r="K326"/>
  <c r="K325"/>
  <c r="L324"/>
  <c r="K324"/>
  <c r="J324"/>
  <c r="K323"/>
  <c r="K322"/>
  <c r="K321"/>
  <c r="K320"/>
  <c r="K319"/>
  <c r="L318"/>
  <c r="K318"/>
  <c r="J318"/>
  <c r="K317"/>
  <c r="K316"/>
  <c r="K315"/>
  <c r="L314"/>
  <c r="K314"/>
  <c r="J314"/>
  <c r="K313"/>
  <c r="K312"/>
  <c r="K311"/>
  <c r="L310"/>
  <c r="K310"/>
  <c r="J310"/>
  <c r="K309"/>
  <c r="L308"/>
  <c r="K308"/>
  <c r="J308"/>
  <c r="K307"/>
  <c r="K306"/>
  <c r="K305"/>
  <c r="K304"/>
  <c r="K303"/>
  <c r="L302"/>
  <c r="K302"/>
  <c r="J302"/>
  <c r="K301"/>
  <c r="K300"/>
  <c r="K299"/>
  <c r="L298"/>
  <c r="K298"/>
  <c r="J298"/>
  <c r="K297"/>
  <c r="K296"/>
  <c r="K295"/>
  <c r="K294"/>
  <c r="K293"/>
  <c r="L292"/>
  <c r="K292"/>
  <c r="J292"/>
  <c r="K291"/>
  <c r="K290"/>
  <c r="K289"/>
  <c r="L288"/>
  <c r="K288"/>
  <c r="J288"/>
  <c r="K287"/>
  <c r="K286"/>
  <c r="K285"/>
  <c r="K284"/>
  <c r="L283"/>
  <c r="K283"/>
  <c r="J283"/>
  <c r="K282"/>
  <c r="K281"/>
  <c r="K280"/>
  <c r="L279"/>
  <c r="K279"/>
  <c r="J279"/>
  <c r="K278"/>
  <c r="K277"/>
  <c r="K276"/>
  <c r="L275"/>
  <c r="K275"/>
  <c r="J275"/>
  <c r="K274"/>
  <c r="K273"/>
  <c r="K272"/>
  <c r="L271"/>
  <c r="K271"/>
  <c r="J271"/>
  <c r="K270"/>
  <c r="K269"/>
  <c r="K268"/>
  <c r="L267"/>
  <c r="K267"/>
  <c r="J267"/>
  <c r="K266"/>
  <c r="K265"/>
  <c r="K264"/>
  <c r="L263"/>
  <c r="K263"/>
  <c r="J263"/>
  <c r="K262"/>
  <c r="K261"/>
  <c r="K260"/>
  <c r="L259"/>
  <c r="K259"/>
  <c r="J259"/>
  <c r="K258"/>
  <c r="K257"/>
  <c r="K256"/>
  <c r="L255"/>
  <c r="K255"/>
  <c r="J255"/>
  <c r="K254"/>
  <c r="K253"/>
  <c r="K252"/>
  <c r="L251"/>
  <c r="K251"/>
  <c r="J251"/>
  <c r="K250"/>
  <c r="K249"/>
  <c r="K248"/>
  <c r="L247"/>
  <c r="K247"/>
  <c r="J247"/>
  <c r="K246"/>
  <c r="K245"/>
  <c r="K244"/>
  <c r="K243"/>
  <c r="L242"/>
  <c r="K242"/>
  <c r="J242"/>
  <c r="K241"/>
  <c r="K240"/>
  <c r="K239"/>
  <c r="L238"/>
  <c r="K238"/>
  <c r="J238"/>
  <c r="K237"/>
  <c r="K236"/>
  <c r="K235"/>
  <c r="K234"/>
  <c r="L233"/>
  <c r="K233"/>
  <c r="J233"/>
  <c r="K232"/>
  <c r="K231"/>
  <c r="K230"/>
  <c r="L229"/>
  <c r="K229"/>
  <c r="J229"/>
  <c r="K228"/>
  <c r="K227"/>
  <c r="L226"/>
  <c r="K226"/>
  <c r="J226"/>
  <c r="L225"/>
  <c r="K225"/>
  <c r="J225"/>
  <c r="K224"/>
  <c r="K223"/>
  <c r="K222"/>
  <c r="L221"/>
  <c r="K221"/>
  <c r="J221"/>
  <c r="K220"/>
  <c r="K219"/>
  <c r="K218"/>
  <c r="L217"/>
  <c r="K217"/>
  <c r="J217"/>
  <c r="K216"/>
  <c r="K215"/>
  <c r="K214"/>
  <c r="L213"/>
  <c r="K213"/>
  <c r="J213"/>
  <c r="K212"/>
  <c r="K211"/>
  <c r="K210"/>
  <c r="L209"/>
  <c r="K209"/>
  <c r="J209"/>
  <c r="K208"/>
  <c r="K207"/>
  <c r="K206"/>
  <c r="K205"/>
  <c r="K204"/>
  <c r="L203"/>
  <c r="K203"/>
  <c r="J203"/>
  <c r="K202"/>
  <c r="K201"/>
  <c r="K200"/>
  <c r="L199"/>
  <c r="K199"/>
  <c r="J199"/>
  <c r="K198"/>
  <c r="K197"/>
  <c r="K196"/>
  <c r="K195"/>
  <c r="L194"/>
  <c r="K194"/>
  <c r="J194"/>
  <c r="K193"/>
  <c r="K192"/>
  <c r="K191"/>
  <c r="L190"/>
  <c r="K190"/>
  <c r="J190"/>
  <c r="K189"/>
  <c r="K188"/>
  <c r="K187"/>
  <c r="L186"/>
  <c r="K186"/>
  <c r="J186"/>
  <c r="K185"/>
  <c r="K184"/>
  <c r="K183"/>
  <c r="L182"/>
  <c r="K182"/>
  <c r="J182"/>
  <c r="K181"/>
  <c r="K180"/>
  <c r="K179"/>
  <c r="L178"/>
  <c r="K178"/>
  <c r="J178"/>
  <c r="K177"/>
  <c r="K176"/>
  <c r="K175"/>
  <c r="L174"/>
  <c r="K174"/>
  <c r="J174"/>
  <c r="K173"/>
  <c r="K172"/>
  <c r="K171"/>
  <c r="L170"/>
  <c r="K170"/>
  <c r="J170"/>
  <c r="K169"/>
  <c r="K168"/>
  <c r="K167"/>
  <c r="L166"/>
  <c r="K166"/>
  <c r="J166"/>
  <c r="K165"/>
  <c r="K164"/>
  <c r="K163"/>
  <c r="L162"/>
  <c r="K162"/>
  <c r="J162"/>
  <c r="K161"/>
  <c r="K160"/>
  <c r="K159"/>
  <c r="L158"/>
  <c r="K158"/>
  <c r="J158"/>
  <c r="K157"/>
  <c r="K156"/>
  <c r="K155"/>
  <c r="K154"/>
  <c r="K153"/>
  <c r="L152"/>
  <c r="K152"/>
  <c r="J152"/>
  <c r="K151"/>
  <c r="K150"/>
  <c r="K149"/>
  <c r="L148"/>
  <c r="K148"/>
  <c r="J148"/>
  <c r="K147"/>
  <c r="K146"/>
  <c r="K145"/>
  <c r="L144"/>
  <c r="K144"/>
  <c r="J144"/>
  <c r="K143"/>
  <c r="K142"/>
  <c r="K141"/>
  <c r="K140"/>
  <c r="L139"/>
  <c r="K139"/>
  <c r="J139"/>
  <c r="K138"/>
  <c r="K137"/>
  <c r="L136"/>
  <c r="K136"/>
  <c r="J136"/>
  <c r="K135"/>
  <c r="K134"/>
  <c r="K133"/>
  <c r="L132"/>
  <c r="K132"/>
  <c r="J132"/>
  <c r="K131"/>
  <c r="K130"/>
  <c r="K129"/>
  <c r="K128"/>
  <c r="K127"/>
  <c r="L126"/>
  <c r="K126"/>
  <c r="J126"/>
  <c r="K125"/>
  <c r="K124"/>
  <c r="K123"/>
  <c r="L122"/>
  <c r="K122"/>
  <c r="J122"/>
  <c r="K121"/>
  <c r="K120"/>
  <c r="K119"/>
  <c r="L118"/>
  <c r="K118"/>
  <c r="J118"/>
  <c r="K117"/>
  <c r="L116"/>
  <c r="K116"/>
  <c r="J116"/>
  <c r="K115"/>
  <c r="K114"/>
  <c r="K113"/>
  <c r="L112"/>
  <c r="K112"/>
  <c r="J112"/>
  <c r="K111"/>
  <c r="K110"/>
  <c r="K109"/>
  <c r="L108"/>
  <c r="K108"/>
  <c r="J108"/>
  <c r="K107"/>
  <c r="K106"/>
  <c r="K105"/>
  <c r="L104"/>
  <c r="K104"/>
  <c r="J104"/>
  <c r="K103"/>
  <c r="K102"/>
  <c r="K101"/>
  <c r="K100"/>
  <c r="L99"/>
  <c r="K99"/>
  <c r="J99"/>
  <c r="K98"/>
  <c r="K97"/>
  <c r="K96"/>
  <c r="L95"/>
  <c r="K95"/>
  <c r="J95"/>
  <c r="K94"/>
  <c r="K93"/>
  <c r="K92"/>
  <c r="L91"/>
  <c r="K91"/>
  <c r="J91"/>
  <c r="K90"/>
  <c r="K89"/>
  <c r="K88"/>
  <c r="L87"/>
  <c r="K87"/>
  <c r="J87"/>
  <c r="K86"/>
  <c r="K85"/>
  <c r="K84"/>
  <c r="L83"/>
  <c r="K83"/>
  <c r="J83"/>
  <c r="K82"/>
  <c r="K81"/>
  <c r="K80"/>
  <c r="K79"/>
  <c r="K78"/>
  <c r="L379"/>
  <c r="K379"/>
  <c r="K378"/>
  <c r="K377"/>
  <c r="K376"/>
  <c r="L383"/>
  <c r="K383"/>
  <c r="K382"/>
  <c r="K381"/>
  <c r="K380"/>
  <c r="J374"/>
  <c r="J375"/>
  <c r="J373"/>
  <c r="J371"/>
  <c r="J366"/>
  <c r="I353"/>
  <c r="H361"/>
  <c r="H353" s="1"/>
  <c r="I361"/>
  <c r="K365"/>
  <c r="K366"/>
  <c r="L366"/>
  <c r="K370"/>
  <c r="K371"/>
  <c r="L371"/>
  <c r="J361"/>
</calcChain>
</file>

<file path=xl/sharedStrings.xml><?xml version="1.0" encoding="utf-8"?>
<sst xmlns="http://schemas.openxmlformats.org/spreadsheetml/2006/main" count="2174" uniqueCount="601">
  <si>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</si>
  <si>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</si>
  <si>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</si>
  <si>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</si>
  <si>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</si>
  <si>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</si>
  <si>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</si>
  <si>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</si>
  <si>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</si>
  <si>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</si>
  <si>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</si>
  <si>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</si>
  <si>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</si>
  <si>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</si>
  <si>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</si>
  <si>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</si>
  <si>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</si>
  <si>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</si>
  <si>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</si>
  <si>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</si>
  <si>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</si>
  <si>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</si>
  <si>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</si>
  <si>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</si>
  <si>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</si>
  <si>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</si>
  <si>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</si>
  <si>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</si>
  <si>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</si>
  <si>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</si>
  <si>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</si>
  <si>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</si>
  <si>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</si>
  <si>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</si>
  <si>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</si>
  <si>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</si>
  <si>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</si>
  <si>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</si>
  <si>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</si>
  <si>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</si>
  <si>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</si>
  <si>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</si>
  <si>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</si>
  <si>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</si>
  <si>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</si>
  <si>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</si>
  <si>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</si>
  <si>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</si>
  <si>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</si>
  <si>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</si>
  <si>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</si>
  <si>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</si>
  <si>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</si>
  <si>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</si>
  <si>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</si>
  <si>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</si>
  <si>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</si>
  <si>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</si>
  <si>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</si>
  <si>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Валдайского городского поселения</t>
  </si>
  <si>
    <t>01 апреля 2019 г.</t>
  </si>
  <si>
    <t>02290350</t>
  </si>
  <si>
    <t>комитет финансов Администрации Валдайского муниципального района (Бюджет города)</t>
  </si>
  <si>
    <t>892</t>
  </si>
  <si>
    <t>5302008661</t>
  </si>
  <si>
    <t>КВАРТАЛ</t>
  </si>
  <si>
    <t>01.04.2019</t>
  </si>
  <si>
    <t>3</t>
  </si>
  <si>
    <t>49608101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</si>
  <si>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</si>
  <si>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</si>
  <si>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</si>
  <si>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</si>
  <si>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</si>
  <si>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</si>
  <si>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</si>
  <si>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</si>
  <si>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</si>
  <si>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</si>
  <si>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городских поселений</t>
  </si>
  <si>
    <t>01050201130000610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</si>
  <si>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</si>
  <si>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</si>
  <si>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</si>
  <si>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</si>
  <si>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</si>
  <si>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</si>
  <si>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</si>
  <si>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</si>
  <si>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</si>
  <si>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01050201130000510</t>
  </si>
  <si>
    <t>Увеличение прочих остатков денежных средств бюджетов городских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</si>
  <si>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</si>
  <si>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</si>
  <si>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</si>
  <si>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</si>
  <si>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</si>
  <si>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i3_00001030000000000000</t>
  </si>
  <si>
    <t>0103</t>
  </si>
  <si>
    <t>i5_00001031800222300000</t>
  </si>
  <si>
    <t>1800222300</t>
  </si>
  <si>
    <t>Закупка товаров, работ и услуг для обеспечения государственных (муниципальных) нужд</t>
  </si>
  <si>
    <t>i6_00001031800222300200</t>
  </si>
  <si>
    <t>Иные закупки товаров, работ и услуг для обеспечения государственных (муниципальных) нужд</t>
  </si>
  <si>
    <t>i6_00001031800222300240</t>
  </si>
  <si>
    <t>240</t>
  </si>
  <si>
    <t>Прочая закупка товаров, работ и услуг</t>
  </si>
  <si>
    <t>244</t>
  </si>
  <si>
    <t>i5_00001031800222400000</t>
  </si>
  <si>
    <t>1800222400</t>
  </si>
  <si>
    <t>i6_00001031800222400200</t>
  </si>
  <si>
    <t>i6_00001031800222400240</t>
  </si>
  <si>
    <t>i5_00001039290002110000</t>
  </si>
  <si>
    <t>9290002110</t>
  </si>
  <si>
    <t>i6_00001039290002110200</t>
  </si>
  <si>
    <t>i6_00001039290002110240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</si>
  <si>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</si>
  <si>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</si>
  <si>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</si>
  <si>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i5_00001069170095210000</t>
  </si>
  <si>
    <t>9170095210</t>
  </si>
  <si>
    <t>Межбюджетные трансферты</t>
  </si>
  <si>
    <t>i6_00001069170095210500</t>
  </si>
  <si>
    <t>Иные межбюджетные трансферты</t>
  </si>
  <si>
    <t>540</t>
  </si>
  <si>
    <t>Резервные фонды</t>
  </si>
  <si>
    <t>i3_00001110000000000000</t>
  </si>
  <si>
    <t>0111</t>
  </si>
  <si>
    <t>i5_00001119390010010000</t>
  </si>
  <si>
    <t>9390010010</t>
  </si>
  <si>
    <t>Иные бюджетные ассигнования</t>
  </si>
  <si>
    <t>i6_00001119390010010800</t>
  </si>
  <si>
    <t>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</si>
  <si>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</si>
  <si>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</si>
  <si>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</si>
  <si>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</si>
  <si>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</si>
  <si>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i5_00001130900113110000</t>
  </si>
  <si>
    <t>0900113110</t>
  </si>
  <si>
    <t>i6_00001130900113110200</t>
  </si>
  <si>
    <t>i6_00001130900113110240</t>
  </si>
  <si>
    <t>i5_00001130900331100000</t>
  </si>
  <si>
    <t>0900331100</t>
  </si>
  <si>
    <t>i6_00001130900331100200</t>
  </si>
  <si>
    <t>i6_00001130900331100240</t>
  </si>
  <si>
    <t>i5_00001131700666400000</t>
  </si>
  <si>
    <t>1700666400</t>
  </si>
  <si>
    <t>i6_00001131700666400200</t>
  </si>
  <si>
    <t>i6_00001131700666400240</t>
  </si>
  <si>
    <t>i5_00001139450010430000</t>
  </si>
  <si>
    <t>9450010430</t>
  </si>
  <si>
    <t>i6_00001139450010430800</t>
  </si>
  <si>
    <t>Исполнение судебных актов</t>
  </si>
  <si>
    <t>i6_00001139450010430830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</si>
  <si>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</si>
  <si>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</si>
  <si>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</si>
  <si>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налогов, сборов и иных платежей</t>
  </si>
  <si>
    <t>i6_00001139450010430850</t>
  </si>
  <si>
    <t>850</t>
  </si>
  <si>
    <t>Уплата иных платежей</t>
  </si>
  <si>
    <t>853</t>
  </si>
  <si>
    <t>i5_00001139460010410000</t>
  </si>
  <si>
    <t>9460010410</t>
  </si>
  <si>
    <t>i6_00001139460010410200</t>
  </si>
  <si>
    <t>i6_00001139460010410240</t>
  </si>
  <si>
    <t>i5_00001139460010420000</t>
  </si>
  <si>
    <t>9460010420</t>
  </si>
  <si>
    <t>i6_00001139460010420200</t>
  </si>
  <si>
    <t>i6_00001139460010420240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</si>
  <si>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</si>
  <si>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</si>
  <si>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</si>
  <si>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</si>
  <si>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</si>
  <si>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</si>
  <si>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i5_00003101900140110000</t>
  </si>
  <si>
    <t>1900140110</t>
  </si>
  <si>
    <t>i6_00003101900140110200</t>
  </si>
  <si>
    <t>i6_00003101900140110240</t>
  </si>
  <si>
    <t>i5_00003101900340110000</t>
  </si>
  <si>
    <t>1900340110</t>
  </si>
  <si>
    <t>i6_00003101900340110200</t>
  </si>
  <si>
    <t>i6_00003101900340110240</t>
  </si>
  <si>
    <t>i6_00003101900340110800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</si>
  <si>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</si>
  <si>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i6_00003101900340110810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</si>
  <si>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</si>
  <si>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</si>
  <si>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</si>
  <si>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Другие вопросы в области национальной безопасности и правоохранительной деятельности</t>
  </si>
  <si>
    <t>i3_00003140000000000000</t>
  </si>
  <si>
    <t>0314</t>
  </si>
  <si>
    <t>i5_00003140900112400000</t>
  </si>
  <si>
    <t>0900112400</t>
  </si>
  <si>
    <t>Капитальные вложения в объекты государственной (муниципальной) собственности</t>
  </si>
  <si>
    <t>i6_00003140900112400400</t>
  </si>
  <si>
    <t>400</t>
  </si>
  <si>
    <t>Бюджетные инвестиции</t>
  </si>
  <si>
    <t>i6_00003140900112400410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</si>
  <si>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</si>
  <si>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</si>
  <si>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</si>
  <si>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i5_00003140900112500000</t>
  </si>
  <si>
    <t>0900112500</t>
  </si>
  <si>
    <t>i6_00003140900112500400</t>
  </si>
  <si>
    <t>i6_00003140900112500410</t>
  </si>
  <si>
    <t>i5_00003140900112600000</t>
  </si>
  <si>
    <t>0900112600</t>
  </si>
  <si>
    <t>i6_00003140900112600400</t>
  </si>
  <si>
    <t>i6_00003140900112600410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</si>
  <si>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</si>
  <si>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</si>
  <si>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</si>
  <si>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</si>
  <si>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</si>
  <si>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</si>
  <si>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i5_00004092910121110000</t>
  </si>
  <si>
    <t>2910121110</t>
  </si>
  <si>
    <t>i6_00004092910121110200</t>
  </si>
  <si>
    <t>i6_00004092910121110240</t>
  </si>
  <si>
    <t>i5_00004092910121120000</t>
  </si>
  <si>
    <t>2910121120</t>
  </si>
  <si>
    <t>i6_00004092910121120200</t>
  </si>
  <si>
    <t>i6_00004092910121120240</t>
  </si>
  <si>
    <t>i5_00004092910121125000</t>
  </si>
  <si>
    <t>2910121125</t>
  </si>
  <si>
    <t>i6_00004092910121125400</t>
  </si>
  <si>
    <t>i6_00004092910121125410</t>
  </si>
  <si>
    <t>i5_00004092910121130000</t>
  </si>
  <si>
    <t>2910121130</t>
  </si>
  <si>
    <t>i6_00004092910121130400</t>
  </si>
  <si>
    <t>i6_00004092910121130410</t>
  </si>
  <si>
    <t>i5_00004092910121140000</t>
  </si>
  <si>
    <t>2910121140</t>
  </si>
  <si>
    <t>i6_00004092910121140200</t>
  </si>
  <si>
    <t>i6_00004092910121140240</t>
  </si>
  <si>
    <t>i5_00004092910121150000</t>
  </si>
  <si>
    <t>2910121150</t>
  </si>
  <si>
    <t>i6_00004092910121150200</t>
  </si>
  <si>
    <t>i6_00004092910121150240</t>
  </si>
  <si>
    <t>i5_00004092910121160000</t>
  </si>
  <si>
    <t>2910121160</t>
  </si>
  <si>
    <t>i6_00004092910121160200</t>
  </si>
  <si>
    <t>i6_00004092910121160240</t>
  </si>
  <si>
    <t>i5_00004092910171525000</t>
  </si>
  <si>
    <t>2910171525</t>
  </si>
  <si>
    <t>i6_00004092910171525200</t>
  </si>
  <si>
    <t>i6_00004092910171525240</t>
  </si>
  <si>
    <t>i5_00004092910171541000</t>
  </si>
  <si>
    <t>2910171541</t>
  </si>
  <si>
    <t>i6_00004092910171541200</t>
  </si>
  <si>
    <t>i6_00004092910171541240</t>
  </si>
  <si>
    <t>i5_00004092920299910000</t>
  </si>
  <si>
    <t>2920299910</t>
  </si>
  <si>
    <t>i6_00004092920299910200</t>
  </si>
  <si>
    <t>i6_00004092920299910240</t>
  </si>
  <si>
    <t>Другие вопросы в области национальной экономики</t>
  </si>
  <si>
    <t>i3_00004120000000000000</t>
  </si>
  <si>
    <t>0412</t>
  </si>
  <si>
    <t>i5_00004129450010070000</t>
  </si>
  <si>
    <t>9450010070</t>
  </si>
  <si>
    <t>i6_00004129450010070200</t>
  </si>
  <si>
    <t>i6_00004129450010070240</t>
  </si>
  <si>
    <t>i5_00004129450010080000</t>
  </si>
  <si>
    <t>9450010080</t>
  </si>
  <si>
    <t>i6_00004129450010080200</t>
  </si>
  <si>
    <t>i6_00004129450010080240</t>
  </si>
  <si>
    <t>ЖИЛИЩНО-КОММУНАЛЬНОЕ ХОЗЯЙСТВО</t>
  </si>
  <si>
    <t>i2_00005000000000000000</t>
  </si>
  <si>
    <t>0500</t>
  </si>
  <si>
    <t>Жилищное хозяйство</t>
  </si>
  <si>
    <t>i3_00005010000000000000</t>
  </si>
  <si>
    <t>0501</t>
  </si>
  <si>
    <t>i5_00005012400111100000</t>
  </si>
  <si>
    <t>2400111100</t>
  </si>
  <si>
    <t>i6_00005012400111100400</t>
  </si>
  <si>
    <t>i6_00005012400111100410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</si>
  <si>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</si>
  <si>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</si>
  <si>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i5_00005012400111500000</t>
  </si>
  <si>
    <t>2400111500</t>
  </si>
  <si>
    <t>i6_00005012400111500200</t>
  </si>
  <si>
    <t>i6_00005012400111500240</t>
  </si>
  <si>
    <t>i5_00005019450010470000</t>
  </si>
  <si>
    <t>9450010470</t>
  </si>
  <si>
    <t>i6_00005019450010470400</t>
  </si>
  <si>
    <t>i6_00005019450010470410</t>
  </si>
  <si>
    <t>i5_00005019450081010000</t>
  </si>
  <si>
    <t>9450081010</t>
  </si>
  <si>
    <t>i6_00005019450081010200</t>
  </si>
  <si>
    <t>i6_00005019450081010240</t>
  </si>
  <si>
    <t>i5_00005019450081020000</t>
  </si>
  <si>
    <t>9450081020</t>
  </si>
  <si>
    <t>i6_00005019450081020200</t>
  </si>
  <si>
    <t>i6_00005019450081020240</t>
  </si>
  <si>
    <t>Закупка товаров, работ, услуг в целях капитального ремонта государственного (муниципального) имущества</t>
  </si>
  <si>
    <t>243</t>
  </si>
  <si>
    <t>i6_00005019450081020800</t>
  </si>
  <si>
    <t>i6_00005019450081020810</t>
  </si>
  <si>
    <t>i5_00005019450081021000</t>
  </si>
  <si>
    <t>9450081021</t>
  </si>
  <si>
    <t>i6_00005019450081021200</t>
  </si>
  <si>
    <t>i6_00005019450081021240</t>
  </si>
  <si>
    <t>Коммунальное хозяйство</t>
  </si>
  <si>
    <t>i3_00005020000000000000</t>
  </si>
  <si>
    <t>0502</t>
  </si>
  <si>
    <t>i5_00005022500111110000</t>
  </si>
  <si>
    <t>2500111110</t>
  </si>
  <si>
    <t>i6_00005022500111110200</t>
  </si>
  <si>
    <t>i6_00005022500111110240</t>
  </si>
  <si>
    <t>i5_00005022700241110000</t>
  </si>
  <si>
    <t>2700241110</t>
  </si>
  <si>
    <t>i6_00005022700241110200</t>
  </si>
  <si>
    <t>i6_00005022700241110240</t>
  </si>
  <si>
    <t>Благоустройство</t>
  </si>
  <si>
    <t>i3_00005030000000000000</t>
  </si>
  <si>
    <t>0503</t>
  </si>
  <si>
    <t>i5_00005031000460240000</t>
  </si>
  <si>
    <t>1000460240</t>
  </si>
  <si>
    <t>i6_00005031000460240200</t>
  </si>
  <si>
    <t>i6_00005031000460240240</t>
  </si>
  <si>
    <t>Субсидии бюджетам городских и сельских поселений, городского округа на реализацию мероприятий муниципальных программ, направленных на благоустройство дворовых территорий многоквартирных домов и на благоустройство общественных территорий</t>
  </si>
  <si>
    <t>i5_0000503100F255551000</t>
  </si>
  <si>
    <t>100F255551</t>
  </si>
  <si>
    <t>i6_0000503100F255551800</t>
  </si>
  <si>
    <t>i6_0000503100F255551810</t>
  </si>
  <si>
    <t>i5_0000503100F255552000</t>
  </si>
  <si>
    <t>100F255552</t>
  </si>
  <si>
    <t>i6_0000503100F255552200</t>
  </si>
  <si>
    <t>i6_0000503100F255552240</t>
  </si>
  <si>
    <t>i5_00005032210160010000</t>
  </si>
  <si>
    <t>2210160010</t>
  </si>
  <si>
    <t>i6_00005032210160010200</t>
  </si>
  <si>
    <t>i6_00005032210160010240</t>
  </si>
  <si>
    <t>i5_00005032210160011000</t>
  </si>
  <si>
    <t>2210160011</t>
  </si>
  <si>
    <t>i6_00005032210160011400</t>
  </si>
  <si>
    <t>i6_00005032210160011410</t>
  </si>
  <si>
    <t>i5_00005032220160030000</t>
  </si>
  <si>
    <t>2220160030</t>
  </si>
  <si>
    <t>i6_00005032220160030200</t>
  </si>
  <si>
    <t>i6_00005032220160030240</t>
  </si>
  <si>
    <t>i5_00005032230160040000</t>
  </si>
  <si>
    <t>2230160040</t>
  </si>
  <si>
    <t>i6_00005032230160040200</t>
  </si>
  <si>
    <t>i6_00005032230160040240</t>
  </si>
  <si>
    <t>i5_00005032240160050000</t>
  </si>
  <si>
    <t>2240160050</t>
  </si>
  <si>
    <t>i6_00005032240160050200</t>
  </si>
  <si>
    <t>i6_00005032240160050240</t>
  </si>
  <si>
    <t>Удаление и посадка деревьев в парках</t>
  </si>
  <si>
    <t>i5_00005032250160061000</t>
  </si>
  <si>
    <t>2250160061</t>
  </si>
  <si>
    <t>i6_00005032250160061200</t>
  </si>
  <si>
    <t>i6_00005032250160061240</t>
  </si>
  <si>
    <t>i5_00005032260160060000</t>
  </si>
  <si>
    <t>2260160060</t>
  </si>
  <si>
    <t>i6_00005032260160060200</t>
  </si>
  <si>
    <t>i6_00005032260160060240</t>
  </si>
  <si>
    <t>Другие вопросы в области жилищно-коммунального хозяйства</t>
  </si>
  <si>
    <t>i3_00005050000000000000</t>
  </si>
  <si>
    <t>0505</t>
  </si>
  <si>
    <t>i5_00005059450010031000</t>
  </si>
  <si>
    <t>9450010031</t>
  </si>
  <si>
    <t>Предоставление субсидий бюджетным, автономным учреждениям и иным некоммерческим организациям</t>
  </si>
  <si>
    <t>i6_00005059450010031600</t>
  </si>
  <si>
    <t>600</t>
  </si>
  <si>
    <t>Субсидии автономным учреждениям</t>
  </si>
  <si>
    <t>i6_00005059450010031620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</si>
  <si>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</si>
  <si>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</si>
  <si>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i5_00005059450010032000</t>
  </si>
  <si>
    <t>9450010032</t>
  </si>
  <si>
    <t>i6_00005059450010032600</t>
  </si>
  <si>
    <t>i6_00005059450010032620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</si>
  <si>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</si>
  <si>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</si>
  <si>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</si>
  <si>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</si>
  <si>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</si>
  <si>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</si>
  <si>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i5_00007070900221500000</t>
  </si>
  <si>
    <t>0900221500</t>
  </si>
  <si>
    <t>i6_00007070900221500200</t>
  </si>
  <si>
    <t>i6_00007070900221500240</t>
  </si>
  <si>
    <t>i5_00007079470070110000</t>
  </si>
  <si>
    <t>9470070110</t>
  </si>
  <si>
    <t>i6_00007079470070110200</t>
  </si>
  <si>
    <t>i6_00007079470070110240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</si>
  <si>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</si>
  <si>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</si>
  <si>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</si>
  <si>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</si>
  <si>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</si>
  <si>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</si>
  <si>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i5_00008010210199910000</t>
  </si>
  <si>
    <t>0210199910</t>
  </si>
  <si>
    <t>i6_00008010210199910200</t>
  </si>
  <si>
    <t>i6_00008010210199910240</t>
  </si>
  <si>
    <t>Социальное обеспечение и иные выплаты населению</t>
  </si>
  <si>
    <t>i6_00008010210199910300</t>
  </si>
  <si>
    <t>300</t>
  </si>
  <si>
    <t>Иные выплаты населению</t>
  </si>
  <si>
    <t>360</t>
  </si>
  <si>
    <t>i5_00008011400199910000</t>
  </si>
  <si>
    <t>1400199910</t>
  </si>
  <si>
    <t>i6_00008011400199910200</t>
  </si>
  <si>
    <t>i6_00008011400199910240</t>
  </si>
  <si>
    <t>i5_00008019480080110000</t>
  </si>
  <si>
    <t>9480080110</t>
  </si>
  <si>
    <t>i6_00008019480080110200</t>
  </si>
  <si>
    <t>i6_00008019480080110240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</si>
  <si>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</si>
  <si>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</si>
  <si>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</si>
  <si>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</si>
  <si>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</si>
  <si>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</si>
  <si>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i5_00010019450010040000</t>
  </si>
  <si>
    <t>9450010040</t>
  </si>
  <si>
    <t>i6_00010019450010040300</t>
  </si>
  <si>
    <t>Публичные нормативные социальные выплаты гражданам</t>
  </si>
  <si>
    <t>i6_00010019450010040310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</si>
  <si>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</si>
  <si>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</si>
  <si>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</si>
  <si>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</si>
  <si>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</si>
  <si>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</si>
  <si>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</si>
  <si>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</si>
  <si>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</si>
  <si>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i5_00011010400130110000</t>
  </si>
  <si>
    <t>0400130110</t>
  </si>
  <si>
    <t>i6_00011010400130110200</t>
  </si>
  <si>
    <t>i6_00011010400130110240</t>
  </si>
  <si>
    <t>i5_00011010400221000000</t>
  </si>
  <si>
    <t>0400221000</t>
  </si>
  <si>
    <t>i6_00011010400221000200</t>
  </si>
  <si>
    <t>i6_00011010400221000240</t>
  </si>
  <si>
    <t>СРЕДСТВА МАССОВОЙ ИНФОРМАЦИИ</t>
  </si>
  <si>
    <t>i2_00012000000000000000</t>
  </si>
  <si>
    <t>1200</t>
  </si>
  <si>
    <t>Периодическая печать и издательства</t>
  </si>
  <si>
    <t>i3_00012020000000000000</t>
  </si>
  <si>
    <t>1202</t>
  </si>
  <si>
    <t>i5_00012029450010060000</t>
  </si>
  <si>
    <t>9450010060</t>
  </si>
  <si>
    <t>i6_00012029450010060200</t>
  </si>
  <si>
    <t>i6_00012029450010060240</t>
  </si>
  <si>
    <t>i5_00012029450081030000</t>
  </si>
  <si>
    <t>9450081030</t>
  </si>
  <si>
    <t>i6_00012029450081030800</t>
  </si>
  <si>
    <t>i6_00012029450081030810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</si>
  <si>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</si>
  <si>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812</t>
  </si>
  <si>
    <t>Другие вопросы в области средств массовой информации</t>
  </si>
  <si>
    <t>i3_00012040000000000000</t>
  </si>
  <si>
    <t>1204</t>
  </si>
  <si>
    <t>i5_00012049450010050000</t>
  </si>
  <si>
    <t>9450010050</t>
  </si>
  <si>
    <t>i6_00012049450010050200</t>
  </si>
  <si>
    <t>i6_00012049450010050240</t>
  </si>
  <si>
    <t>Закупка товаров, работ, услуг в сфере информационно-коммуникационных технологий</t>
  </si>
  <si>
    <t>242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</si>
  <si>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</si>
  <si>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</si>
  <si>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</si>
  <si>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</si>
  <si>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</si>
  <si>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</si>
  <si>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</si>
  <si>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</si>
  <si>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</si>
  <si>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</si>
  <si>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</si>
  <si>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</si>
  <si>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</si>
  <si>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</si>
  <si>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</si>
  <si>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10102050010000110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</si>
  <si>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</si>
  <si>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</si>
  <si>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</si>
  <si>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</si>
  <si>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</si>
  <si>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</si>
  <si>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</si>
  <si>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</si>
  <si>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</si>
  <si>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</si>
  <si>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</si>
  <si>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</si>
  <si>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</si>
  <si>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</si>
  <si>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</si>
  <si>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</si>
  <si>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</si>
  <si>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</si>
  <si>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</si>
  <si>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</si>
  <si>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</si>
  <si>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</si>
  <si>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</si>
  <si>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</si>
  <si>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</si>
  <si>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</si>
  <si>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</si>
  <si>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</si>
  <si>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</si>
  <si>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</si>
  <si>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</si>
  <si>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</si>
  <si>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</si>
  <si>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</si>
  <si>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</si>
  <si>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</si>
  <si>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</si>
  <si>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</si>
  <si>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</si>
  <si>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</si>
  <si>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10601030130000110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</si>
  <si>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</si>
  <si>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</si>
  <si>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</si>
  <si>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</si>
  <si>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</si>
  <si>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</si>
  <si>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городских поселений</t>
  </si>
  <si>
    <t>10606033130000110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</si>
  <si>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</si>
  <si>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</si>
  <si>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</si>
  <si>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городских поселений</t>
  </si>
  <si>
    <t>10606043130000110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</si>
  <si>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</si>
  <si>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</si>
  <si>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</si>
  <si>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</si>
  <si>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11101000000000120</t>
  </si>
  <si>
    <t>i2_00011101000000000120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</si>
  <si>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</si>
  <si>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11101050130000120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</si>
  <si>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</si>
  <si>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</si>
  <si>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</si>
  <si>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</si>
  <si>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11105010000000120</t>
  </si>
  <si>
    <t>i2_00011105010000000120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</si>
  <si>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</si>
  <si>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</si>
  <si>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</si>
  <si>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</si>
  <si>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</si>
  <si>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</si>
  <si>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</si>
  <si>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i2_00011109040000000120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</si>
  <si>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</si>
  <si>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11109045130000120</t>
  </si>
  <si>
    <t>ДОХОДЫ ОТ ПРОДАЖИ МАТЕРИАЛЬНЫХ И НЕМАТЕРИАЛЬНЫХ АКТИВОВ</t>
  </si>
  <si>
    <t>11400000000000000</t>
  </si>
  <si>
    <t>i2_00011400000000000000</t>
  </si>
  <si>
    <t>Доходы от продажи земельных участков, находящихся в государственной и муниципальной собственности</t>
  </si>
  <si>
    <t>11406000000000430</t>
  </si>
  <si>
    <t>i2_00011406000000000430</t>
  </si>
  <si>
    <t>Доходы от продажи земельных участков, государственная собственность на которые не разграничена</t>
  </si>
  <si>
    <t>11406010000000430</t>
  </si>
  <si>
    <t>i2_00011406010000000430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</si>
  <si>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</si>
  <si>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11406013130000430</t>
  </si>
  <si>
    <t>ПРОЧИЕ НЕНАЛОГОВЫЕ ДОХОДЫ</t>
  </si>
  <si>
    <t>11700000000000000</t>
  </si>
  <si>
    <t>i2_00011700000000000000</t>
  </si>
  <si>
    <t>Невыясненные поступления</t>
  </si>
  <si>
    <t>11701000000000180</t>
  </si>
  <si>
    <t>i2_00011701000000000180</t>
  </si>
  <si>
    <t>Невыясненные поступления, зачисляемые в бюджеты городских поселений</t>
  </si>
  <si>
    <t>11701050130000180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</si>
  <si>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</si>
  <si>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</si>
  <si>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</si>
  <si>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</si>
  <si>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</si>
  <si>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</si>
  <si>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</si>
  <si>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</si>
  <si>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</si>
  <si>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реализацию программ формирования современной городской среды</t>
  </si>
  <si>
    <t>20225555000000150</t>
  </si>
  <si>
    <t>i2_00020225555000000150</t>
  </si>
  <si>
    <t>Субсидии бюджетам городских поселений на реализацию программ формирования современной городской среды</t>
  </si>
  <si>
    <t>20225555130000150</t>
  </si>
  <si>
    <t>Прочие субсидии</t>
  </si>
  <si>
    <t>20229999000000150</t>
  </si>
  <si>
    <t>i2_00020229999000000150</t>
  </si>
  <si>
    <t>Прочие субсидии бюджетам городских поселений</t>
  </si>
  <si>
    <t>20229999130000150</t>
  </si>
  <si>
    <t>Никифорова Т.В.</t>
  </si>
  <si>
    <t>Кириллова А.А.</t>
  </si>
</sst>
</file>

<file path=xl/styles.xml><?xml version="1.0" encoding="utf-8"?>
<styleSheet xmlns="http://schemas.openxmlformats.org/spreadsheetml/2006/main">
  <fonts count="23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  <fill>
      <patternFill patternType="lightGray">
        <bgColor theme="0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182">
    <xf numFmtId="0" fontId="0" fillId="0" borderId="0" xfId="0"/>
    <xf numFmtId="0" fontId="2" fillId="18" borderId="10" xfId="0" applyFont="1" applyFill="1" applyBorder="1" applyAlignment="1">
      <alignment horizontal="center"/>
    </xf>
    <xf numFmtId="49" fontId="2" fillId="18" borderId="0" xfId="0" applyNumberFormat="1" applyFont="1" applyFill="1" applyBorder="1" applyAlignment="1">
      <alignment horizontal="center"/>
    </xf>
    <xf numFmtId="49" fontId="0" fillId="18" borderId="0" xfId="0" applyNumberFormat="1" applyFill="1"/>
    <xf numFmtId="0" fontId="0" fillId="18" borderId="0" xfId="0" applyFill="1"/>
    <xf numFmtId="0" fontId="2" fillId="18" borderId="0" xfId="0" applyFont="1" applyFill="1" applyAlignment="1">
      <alignment horizontal="centerContinuous"/>
    </xf>
    <xf numFmtId="0" fontId="2" fillId="18" borderId="0" xfId="0" applyFont="1" applyFill="1" applyAlignment="1">
      <alignment horizontal="left"/>
    </xf>
    <xf numFmtId="0" fontId="0" fillId="18" borderId="0" xfId="0" applyFill="1" applyAlignment="1">
      <alignment horizontal="left"/>
    </xf>
    <xf numFmtId="49" fontId="2" fillId="18" borderId="41" xfId="0" applyNumberFormat="1" applyFont="1" applyFill="1" applyBorder="1" applyAlignment="1">
      <alignment horizontal="center"/>
    </xf>
    <xf numFmtId="0" fontId="2" fillId="18" borderId="0" xfId="0" applyFont="1" applyFill="1" applyAlignment="1">
      <alignment horizontal="right"/>
    </xf>
    <xf numFmtId="14" fontId="2" fillId="18" borderId="43" xfId="0" applyNumberFormat="1" applyFont="1" applyFill="1" applyBorder="1" applyAlignment="1">
      <alignment horizontal="center"/>
    </xf>
    <xf numFmtId="49" fontId="2" fillId="18" borderId="0" xfId="0" applyNumberFormat="1" applyFont="1" applyFill="1"/>
    <xf numFmtId="49" fontId="2" fillId="18" borderId="0" xfId="0" applyNumberFormat="1" applyFont="1" applyFill="1" applyAlignment="1">
      <alignment horizontal="right"/>
    </xf>
    <xf numFmtId="49" fontId="2" fillId="18" borderId="42" xfId="0" applyNumberFormat="1" applyFont="1" applyFill="1" applyBorder="1" applyAlignment="1">
      <alignment horizontal="center"/>
    </xf>
    <xf numFmtId="49" fontId="2" fillId="18" borderId="43" xfId="0" applyNumberFormat="1" applyFont="1" applyFill="1" applyBorder="1" applyAlignment="1">
      <alignment horizontal="center"/>
    </xf>
    <xf numFmtId="0" fontId="2" fillId="18" borderId="0" xfId="0" applyFont="1" applyFill="1" applyAlignment="1"/>
    <xf numFmtId="49" fontId="2" fillId="18" borderId="44" xfId="0" applyNumberFormat="1" applyFont="1" applyFill="1" applyBorder="1" applyAlignment="1">
      <alignment horizontal="center"/>
    </xf>
    <xf numFmtId="49" fontId="1" fillId="18" borderId="0" xfId="0" applyNumberFormat="1" applyFont="1" applyFill="1" applyBorder="1" applyAlignment="1">
      <alignment horizontal="center"/>
    </xf>
    <xf numFmtId="0" fontId="0" fillId="18" borderId="11" xfId="0" applyFill="1" applyBorder="1" applyAlignment="1">
      <alignment horizontal="left"/>
    </xf>
    <xf numFmtId="0" fontId="0" fillId="18" borderId="11" xfId="0" applyFill="1" applyBorder="1" applyAlignment="1"/>
    <xf numFmtId="49" fontId="0" fillId="18" borderId="11" xfId="0" applyNumberFormat="1" applyFill="1" applyBorder="1"/>
    <xf numFmtId="0" fontId="0" fillId="18" borderId="11" xfId="0" applyFill="1" applyBorder="1"/>
    <xf numFmtId="49" fontId="0" fillId="18" borderId="0" xfId="0" applyNumberFormat="1" applyFill="1" applyBorder="1"/>
    <xf numFmtId="49" fontId="2" fillId="18" borderId="0" xfId="0" applyNumberFormat="1" applyFont="1" applyFill="1" applyBorder="1" applyAlignment="1">
      <alignment horizontal="center" vertical="center" wrapText="1"/>
    </xf>
    <xf numFmtId="0" fontId="2" fillId="18" borderId="34" xfId="0" applyFont="1" applyFill="1" applyBorder="1" applyAlignment="1">
      <alignment horizontal="center" vertical="center"/>
    </xf>
    <xf numFmtId="0" fontId="2" fillId="18" borderId="10" xfId="0" applyFont="1" applyFill="1" applyBorder="1" applyAlignment="1">
      <alignment horizontal="center" vertical="center"/>
    </xf>
    <xf numFmtId="49" fontId="2" fillId="18" borderId="10" xfId="0" applyNumberFormat="1" applyFont="1" applyFill="1" applyBorder="1" applyAlignment="1">
      <alignment horizontal="center" vertical="center"/>
    </xf>
    <xf numFmtId="49" fontId="2" fillId="18" borderId="0" xfId="0" applyNumberFormat="1" applyFont="1" applyFill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49" fontId="3" fillId="18" borderId="21" xfId="0" applyNumberFormat="1" applyFont="1" applyFill="1" applyBorder="1" applyAlignment="1">
      <alignment horizontal="center" wrapText="1"/>
    </xf>
    <xf numFmtId="4" fontId="2" fillId="18" borderId="12" xfId="0" applyNumberFormat="1" applyFont="1" applyFill="1" applyBorder="1" applyAlignment="1">
      <alignment horizontal="right"/>
    </xf>
    <xf numFmtId="4" fontId="2" fillId="18" borderId="48" xfId="0" applyNumberFormat="1" applyFont="1" applyFill="1" applyBorder="1" applyAlignment="1">
      <alignment horizontal="right"/>
    </xf>
    <xf numFmtId="0" fontId="3" fillId="18" borderId="37" xfId="0" applyFont="1" applyFill="1" applyBorder="1" applyAlignment="1">
      <alignment horizontal="left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0" fontId="3" fillId="18" borderId="40" xfId="0" applyFont="1" applyFill="1" applyBorder="1" applyAlignment="1">
      <alignment horizontal="left" wrapText="1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2" fillId="18" borderId="0" xfId="0" applyNumberFormat="1" applyFont="1" applyFill="1" applyBorder="1" applyAlignment="1">
      <alignment horizontal="right"/>
    </xf>
    <xf numFmtId="0" fontId="3" fillId="18" borderId="40" xfId="0" applyFont="1" applyFill="1" applyBorder="1" applyAlignment="1" applyProtection="1">
      <alignment horizontal="left" wrapText="1"/>
      <protection locked="0"/>
    </xf>
    <xf numFmtId="49" fontId="3" fillId="18" borderId="14" xfId="0" applyNumberFormat="1" applyFont="1" applyFill="1" applyBorder="1" applyAlignment="1" applyProtection="1">
      <alignment horizontal="center" wrapText="1"/>
      <protection locked="0"/>
    </xf>
    <xf numFmtId="49" fontId="2" fillId="18" borderId="49" xfId="0" applyNumberFormat="1" applyFont="1" applyFill="1" applyBorder="1" applyAlignment="1" applyProtection="1">
      <alignment horizontal="center" wrapText="1"/>
      <protection locked="0"/>
    </xf>
    <xf numFmtId="4" fontId="2" fillId="18" borderId="12" xfId="0" applyNumberFormat="1" applyFont="1" applyFill="1" applyBorder="1" applyAlignment="1" applyProtection="1">
      <alignment horizontal="right" wrapText="1"/>
      <protection locked="0"/>
    </xf>
    <xf numFmtId="4" fontId="2" fillId="18" borderId="20" xfId="0" applyNumberFormat="1" applyFont="1" applyFill="1" applyBorder="1" applyAlignment="1" applyProtection="1">
      <alignment horizontal="right" wrapText="1"/>
      <protection locked="0"/>
    </xf>
    <xf numFmtId="4" fontId="2" fillId="18" borderId="32" xfId="0" applyNumberFormat="1" applyFont="1" applyFill="1" applyBorder="1" applyAlignment="1">
      <alignment horizontal="right" wrapText="1"/>
    </xf>
    <xf numFmtId="49" fontId="2" fillId="18" borderId="0" xfId="0" applyNumberFormat="1" applyFont="1" applyFill="1" applyBorder="1" applyAlignment="1">
      <alignment horizontal="right" wrapText="1"/>
    </xf>
    <xf numFmtId="49" fontId="0" fillId="18" borderId="0" xfId="0" applyNumberFormat="1" applyFill="1" applyAlignment="1">
      <alignment wrapText="1"/>
    </xf>
    <xf numFmtId="0" fontId="0" fillId="18" borderId="0" xfId="0" applyFill="1" applyAlignment="1">
      <alignment wrapText="1"/>
    </xf>
    <xf numFmtId="0" fontId="3" fillId="18" borderId="13" xfId="0" applyFont="1" applyFill="1" applyBorder="1" applyAlignment="1">
      <alignment horizontal="left" wrapText="1"/>
    </xf>
    <xf numFmtId="49" fontId="3" fillId="18" borderId="17" xfId="0" applyNumberFormat="1" applyFont="1" applyFill="1" applyBorder="1" applyAlignment="1">
      <alignment horizontal="center" wrapText="1"/>
    </xf>
    <xf numFmtId="49" fontId="2" fillId="18" borderId="10" xfId="0" applyNumberFormat="1" applyFont="1" applyFill="1" applyBorder="1" applyAlignment="1">
      <alignment horizontal="center"/>
    </xf>
    <xf numFmtId="49" fontId="2" fillId="18" borderId="18" xfId="0" applyNumberFormat="1" applyFont="1" applyFill="1" applyBorder="1" applyAlignment="1">
      <alignment horizontal="center"/>
    </xf>
    <xf numFmtId="4" fontId="2" fillId="18" borderId="18" xfId="0" applyNumberFormat="1" applyFont="1" applyFill="1" applyBorder="1" applyAlignment="1">
      <alignment horizontal="right"/>
    </xf>
    <xf numFmtId="4" fontId="2" fillId="18" borderId="10" xfId="0" applyNumberFormat="1" applyFont="1" applyFill="1" applyBorder="1" applyAlignment="1">
      <alignment horizontal="right"/>
    </xf>
    <xf numFmtId="4" fontId="2" fillId="18" borderId="29" xfId="0" applyNumberFormat="1" applyFont="1" applyFill="1" applyBorder="1" applyAlignment="1">
      <alignment horizontal="right"/>
    </xf>
    <xf numFmtId="4" fontId="2" fillId="18" borderId="0" xfId="0" applyNumberFormat="1" applyFont="1" applyFill="1" applyBorder="1" applyAlignment="1">
      <alignment horizontal="right"/>
    </xf>
    <xf numFmtId="0" fontId="2" fillId="18" borderId="0" xfId="0" applyFont="1" applyFill="1" applyBorder="1" applyAlignment="1">
      <alignment wrapText="1"/>
    </xf>
    <xf numFmtId="49" fontId="2" fillId="18" borderId="0" xfId="0" applyNumberFormat="1" applyFont="1" applyFill="1" applyBorder="1" applyAlignment="1">
      <alignment wrapText="1"/>
    </xf>
    <xf numFmtId="49" fontId="2" fillId="18" borderId="0" xfId="0" applyNumberFormat="1" applyFont="1" applyFill="1" applyBorder="1"/>
    <xf numFmtId="0" fontId="1" fillId="18" borderId="0" xfId="0" applyFont="1" applyFill="1" applyBorder="1" applyAlignment="1">
      <alignment horizontal="center"/>
    </xf>
    <xf numFmtId="0" fontId="3" fillId="18" borderId="27" xfId="0" applyFont="1" applyFill="1" applyBorder="1" applyAlignment="1">
      <alignment horizontal="left" wrapText="1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9" fontId="3" fillId="18" borderId="51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49" fontId="2" fillId="18" borderId="51" xfId="0" applyNumberFormat="1" applyFont="1" applyFill="1" applyBorder="1" applyAlignment="1" applyProtection="1">
      <alignment horizontal="center" wrapText="1"/>
      <protection locked="0"/>
    </xf>
    <xf numFmtId="49" fontId="2" fillId="18" borderId="50" xfId="0" applyNumberFormat="1" applyFont="1" applyFill="1" applyBorder="1" applyAlignment="1" applyProtection="1">
      <alignment horizontal="center" wrapText="1"/>
      <protection locked="0"/>
    </xf>
    <xf numFmtId="0" fontId="3" fillId="18" borderId="16" xfId="0" applyFont="1" applyFill="1" applyBorder="1" applyAlignment="1">
      <alignment horizontal="left" wrapText="1"/>
    </xf>
    <xf numFmtId="0" fontId="3" fillId="18" borderId="17" xfId="0" applyFont="1" applyFill="1" applyBorder="1" applyAlignment="1">
      <alignment horizontal="left" wrapText="1"/>
    </xf>
    <xf numFmtId="49" fontId="2" fillId="18" borderId="19" xfId="0" applyNumberFormat="1" applyFont="1" applyFill="1" applyBorder="1" applyAlignment="1">
      <alignment horizontal="center"/>
    </xf>
    <xf numFmtId="4" fontId="2" fillId="18" borderId="19" xfId="0" applyNumberFormat="1" applyFont="1" applyFill="1" applyBorder="1" applyAlignment="1">
      <alignment horizontal="right"/>
    </xf>
    <xf numFmtId="4" fontId="2" fillId="18" borderId="28" xfId="0" applyNumberFormat="1" applyFont="1" applyFill="1" applyBorder="1" applyAlignment="1">
      <alignment horizontal="right"/>
    </xf>
    <xf numFmtId="4" fontId="2" fillId="18" borderId="30" xfId="0" applyNumberFormat="1" applyFont="1" applyFill="1" applyBorder="1" applyAlignment="1">
      <alignment horizontal="right"/>
    </xf>
    <xf numFmtId="0" fontId="3" fillId="18" borderId="0" xfId="0" applyFont="1" applyFill="1" applyBorder="1" applyAlignment="1">
      <alignment horizontal="left" wrapText="1"/>
    </xf>
    <xf numFmtId="4" fontId="2" fillId="18" borderId="0" xfId="0" applyNumberFormat="1" applyFont="1" applyFill="1" applyBorder="1" applyAlignment="1">
      <alignment horizontal="center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31" xfId="0" applyNumberFormat="1" applyFont="1" applyFill="1" applyBorder="1" applyAlignment="1">
      <alignment horizontal="right"/>
    </xf>
    <xf numFmtId="49" fontId="2" fillId="18" borderId="45" xfId="0" applyNumberFormat="1" applyFont="1" applyFill="1" applyBorder="1" applyAlignment="1">
      <alignment horizontal="center"/>
    </xf>
    <xf numFmtId="49" fontId="3" fillId="18" borderId="0" xfId="0" applyNumberFormat="1" applyFont="1" applyFill="1" applyBorder="1" applyAlignment="1">
      <alignment horizontal="center" wrapText="1"/>
    </xf>
    <xf numFmtId="49" fontId="0" fillId="18" borderId="11" xfId="0" applyNumberFormat="1" applyFill="1" applyBorder="1" applyAlignment="1">
      <alignment horizontal="left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49" fontId="3" fillId="18" borderId="22" xfId="0" applyNumberFormat="1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2" fillId="19" borderId="47" xfId="0" applyNumberFormat="1" applyFont="1" applyFill="1" applyBorder="1" applyAlignment="1">
      <alignment horizontal="center"/>
    </xf>
    <xf numFmtId="4" fontId="2" fillId="19" borderId="12" xfId="0" applyNumberFormat="1" applyFont="1" applyFill="1" applyBorder="1" applyAlignment="1">
      <alignment horizontal="right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right"/>
    </xf>
    <xf numFmtId="0" fontId="0" fillId="19" borderId="0" xfId="0" applyFill="1"/>
    <xf numFmtId="0" fontId="3" fillId="19" borderId="38" xfId="0" applyFont="1" applyFill="1" applyBorder="1" applyAlignment="1" applyProtection="1">
      <alignment horizontal="left" wrapText="1"/>
      <protection locked="0"/>
    </xf>
    <xf numFmtId="49" fontId="3" fillId="19" borderId="14" xfId="0" applyNumberFormat="1" applyFont="1" applyFill="1" applyBorder="1" applyAlignment="1" applyProtection="1">
      <alignment horizontal="center" wrapText="1"/>
      <protection locked="0"/>
    </xf>
    <xf numFmtId="49" fontId="2" fillId="19" borderId="49" xfId="0" applyNumberFormat="1" applyFont="1" applyFill="1" applyBorder="1" applyAlignment="1" applyProtection="1">
      <alignment horizontal="center" wrapText="1"/>
      <protection locked="0"/>
    </xf>
    <xf numFmtId="4" fontId="2" fillId="19" borderId="12" xfId="0" applyNumberFormat="1" applyFont="1" applyFill="1" applyBorder="1" applyAlignment="1" applyProtection="1">
      <alignment horizontal="right" wrapText="1"/>
      <protection locked="0"/>
    </xf>
    <xf numFmtId="4" fontId="2" fillId="19" borderId="20" xfId="0" applyNumberFormat="1" applyFont="1" applyFill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" fontId="2" fillId="19" borderId="0" xfId="0" applyNumberFormat="1" applyFont="1" applyFill="1" applyBorder="1" applyAlignment="1">
      <alignment horizontal="right" wrapText="1"/>
    </xf>
    <xf numFmtId="49" fontId="0" fillId="19" borderId="0" xfId="0" applyNumberFormat="1" applyFill="1" applyAlignment="1">
      <alignment wrapText="1"/>
    </xf>
    <xf numFmtId="49" fontId="3" fillId="18" borderId="15" xfId="0" applyNumberFormat="1" applyFont="1" applyFill="1" applyBorder="1" applyAlignment="1">
      <alignment horizontal="left" wrapText="1"/>
    </xf>
    <xf numFmtId="49" fontId="2" fillId="18" borderId="1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center"/>
    </xf>
    <xf numFmtId="4" fontId="2" fillId="18" borderId="20" xfId="0" applyNumberFormat="1" applyFont="1" applyFill="1" applyBorder="1" applyAlignment="1">
      <alignment horizontal="center"/>
    </xf>
    <xf numFmtId="4" fontId="2" fillId="18" borderId="32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 applyProtection="1">
      <alignment horizontal="right"/>
    </xf>
    <xf numFmtId="49" fontId="2" fillId="18" borderId="47" xfId="0" applyNumberFormat="1" applyFont="1" applyFill="1" applyBorder="1" applyAlignment="1">
      <alignment horizontal="center"/>
    </xf>
    <xf numFmtId="4" fontId="2" fillId="18" borderId="32" xfId="0" applyNumberFormat="1" applyFont="1" applyFill="1" applyBorder="1" applyAlignment="1" applyProtection="1">
      <alignment horizontal="center"/>
    </xf>
    <xf numFmtId="49" fontId="2" fillId="18" borderId="49" xfId="0" applyNumberFormat="1" applyFont="1" applyFill="1" applyBorder="1" applyAlignment="1" applyProtection="1">
      <alignment horizontal="center"/>
      <protection locked="0"/>
    </xf>
    <xf numFmtId="4" fontId="2" fillId="18" borderId="12" xfId="0" applyNumberFormat="1" applyFont="1" applyFill="1" applyBorder="1" applyAlignment="1" applyProtection="1">
      <alignment horizontal="right"/>
      <protection locked="0"/>
    </xf>
    <xf numFmtId="0" fontId="2" fillId="18" borderId="32" xfId="0" applyNumberFormat="1" applyFont="1" applyFill="1" applyBorder="1" applyAlignment="1">
      <alignment horizontal="center"/>
    </xf>
    <xf numFmtId="0" fontId="3" fillId="18" borderId="46" xfId="0" applyFont="1" applyFill="1" applyBorder="1" applyAlignment="1">
      <alignment horizontal="left" wrapText="1"/>
    </xf>
    <xf numFmtId="4" fontId="2" fillId="18" borderId="33" xfId="0" applyNumberFormat="1" applyFont="1" applyFill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2" fillId="18" borderId="0" xfId="0" applyFont="1" applyFill="1" applyBorder="1" applyAlignment="1">
      <alignment horizontal="left"/>
    </xf>
    <xf numFmtId="49" fontId="2" fillId="18" borderId="0" xfId="0" applyNumberFormat="1" applyFont="1" applyFill="1" applyBorder="1" applyAlignment="1">
      <alignment horizontal="center" wrapText="1"/>
    </xf>
    <xf numFmtId="49" fontId="2" fillId="18" borderId="11" xfId="0" applyNumberFormat="1" applyFont="1" applyFill="1" applyBorder="1" applyAlignment="1">
      <alignment horizontal="center"/>
    </xf>
    <xf numFmtId="0" fontId="2" fillId="18" borderId="0" xfId="0" applyFont="1" applyFill="1" applyAlignment="1">
      <alignment horizontal="center"/>
    </xf>
    <xf numFmtId="49" fontId="22" fillId="18" borderId="11" xfId="0" applyNumberFormat="1" applyFont="1" applyFill="1" applyBorder="1" applyAlignment="1">
      <alignment horizontal="center"/>
    </xf>
    <xf numFmtId="49" fontId="2" fillId="18" borderId="53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 applyProtection="1">
      <alignment horizontal="center"/>
      <protection locked="0"/>
    </xf>
    <xf numFmtId="49" fontId="2" fillId="18" borderId="33" xfId="0" applyNumberFormat="1" applyFont="1" applyFill="1" applyBorder="1" applyAlignment="1" applyProtection="1">
      <alignment horizontal="center"/>
      <protection locked="0"/>
    </xf>
    <xf numFmtId="49" fontId="2" fillId="18" borderId="54" xfId="0" applyNumberFormat="1" applyFont="1" applyFill="1" applyBorder="1" applyAlignment="1">
      <alignment horizontal="center" vertical="center" wrapText="1"/>
    </xf>
    <xf numFmtId="49" fontId="2" fillId="18" borderId="26" xfId="0" applyNumberFormat="1" applyFont="1" applyFill="1" applyBorder="1" applyAlignment="1">
      <alignment horizontal="center" vertical="center" wrapText="1"/>
    </xf>
    <xf numFmtId="49" fontId="2" fillId="18" borderId="20" xfId="0" applyNumberFormat="1" applyFont="1" applyFill="1" applyBorder="1" applyAlignment="1">
      <alignment horizontal="center" vertical="center" wrapText="1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2" fillId="18" borderId="62" xfId="0" applyNumberFormat="1" applyFont="1" applyFill="1" applyBorder="1" applyAlignment="1">
      <alignment horizontal="center" vertical="center" wrapText="1"/>
    </xf>
    <xf numFmtId="49" fontId="2" fillId="18" borderId="63" xfId="0" applyNumberFormat="1" applyFont="1" applyFill="1" applyBorder="1" applyAlignment="1">
      <alignment horizontal="center" vertical="center" wrapText="1"/>
    </xf>
    <xf numFmtId="49" fontId="2" fillId="18" borderId="64" xfId="0" applyNumberFormat="1" applyFont="1" applyFill="1" applyBorder="1" applyAlignment="1">
      <alignment horizontal="center" vertical="center" wrapText="1"/>
    </xf>
    <xf numFmtId="49" fontId="2" fillId="18" borderId="39" xfId="0" applyNumberFormat="1" applyFont="1" applyFill="1" applyBorder="1" applyAlignment="1">
      <alignment horizontal="center" vertical="center" wrapText="1"/>
    </xf>
    <xf numFmtId="49" fontId="2" fillId="18" borderId="0" xfId="0" applyNumberFormat="1" applyFont="1" applyFill="1" applyBorder="1" applyAlignment="1">
      <alignment horizontal="center" vertical="center" wrapText="1"/>
    </xf>
    <xf numFmtId="49" fontId="2" fillId="18" borderId="25" xfId="0" applyNumberFormat="1" applyFont="1" applyFill="1" applyBorder="1" applyAlignment="1">
      <alignment horizontal="center" vertical="center" wrapText="1"/>
    </xf>
    <xf numFmtId="49" fontId="2" fillId="18" borderId="65" xfId="0" applyNumberFormat="1" applyFont="1" applyFill="1" applyBorder="1" applyAlignment="1">
      <alignment horizontal="center" vertical="center" wrapText="1"/>
    </xf>
    <xf numFmtId="49" fontId="2" fillId="18" borderId="11" xfId="0" applyNumberFormat="1" applyFont="1" applyFill="1" applyBorder="1" applyAlignment="1">
      <alignment horizontal="center" vertical="center" wrapText="1"/>
    </xf>
    <xf numFmtId="49" fontId="2" fillId="18" borderId="12" xfId="0" applyNumberFormat="1" applyFont="1" applyFill="1" applyBorder="1" applyAlignment="1">
      <alignment horizontal="center" vertical="center" wrapText="1"/>
    </xf>
    <xf numFmtId="49" fontId="2" fillId="18" borderId="53" xfId="0" applyNumberFormat="1" applyFont="1" applyFill="1" applyBorder="1" applyAlignment="1" applyProtection="1">
      <alignment horizontal="center" wrapText="1"/>
      <protection locked="0"/>
    </xf>
    <xf numFmtId="49" fontId="2" fillId="18" borderId="66" xfId="0" applyNumberFormat="1" applyFont="1" applyFill="1" applyBorder="1" applyAlignment="1" applyProtection="1">
      <alignment horizontal="center" wrapText="1"/>
      <protection locked="0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 applyProtection="1">
      <alignment horizontal="center" wrapText="1"/>
      <protection locked="0"/>
    </xf>
    <xf numFmtId="49" fontId="2" fillId="19" borderId="33" xfId="0" applyNumberFormat="1" applyFont="1" applyFill="1" applyBorder="1" applyAlignment="1" applyProtection="1">
      <alignment horizontal="center" wrapText="1"/>
      <protection locked="0"/>
    </xf>
    <xf numFmtId="49" fontId="3" fillId="18" borderId="53" xfId="0" applyNumberFormat="1" applyFont="1" applyFill="1" applyBorder="1" applyAlignment="1">
      <alignment horizontal="center" wrapText="1"/>
    </xf>
    <xf numFmtId="49" fontId="3" fillId="18" borderId="66" xfId="0" applyNumberFormat="1" applyFont="1" applyFill="1" applyBorder="1" applyAlignment="1">
      <alignment horizontal="center" wrapText="1"/>
    </xf>
    <xf numFmtId="49" fontId="3" fillId="18" borderId="0" xfId="0" applyNumberFormat="1" applyFont="1" applyFill="1" applyBorder="1" applyAlignment="1">
      <alignment horizontal="center" wrapText="1"/>
    </xf>
    <xf numFmtId="49" fontId="2" fillId="18" borderId="47" xfId="0" applyNumberFormat="1" applyFont="1" applyFill="1" applyBorder="1" applyAlignment="1">
      <alignment horizontal="center"/>
    </xf>
    <xf numFmtId="49" fontId="0" fillId="18" borderId="11" xfId="0" applyNumberFormat="1" applyFont="1" applyFill="1" applyBorder="1" applyAlignment="1">
      <alignment horizontal="center" wrapText="1"/>
    </xf>
    <xf numFmtId="0" fontId="2" fillId="18" borderId="60" xfId="0" applyFont="1" applyFill="1" applyBorder="1" applyAlignment="1">
      <alignment horizontal="center" vertical="center"/>
    </xf>
    <xf numFmtId="0" fontId="2" fillId="18" borderId="61" xfId="0" applyFont="1" applyFill="1" applyBorder="1" applyAlignment="1">
      <alignment horizontal="center" vertical="center"/>
    </xf>
    <xf numFmtId="0" fontId="2" fillId="18" borderId="18" xfId="0" applyFont="1" applyFill="1" applyBorder="1" applyAlignment="1">
      <alignment horizontal="center" vertical="center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0" fontId="1" fillId="18" borderId="0" xfId="0" applyFont="1" applyFill="1" applyAlignment="1">
      <alignment horizontal="center"/>
    </xf>
    <xf numFmtId="0" fontId="1" fillId="18" borderId="25" xfId="0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left" wrapText="1"/>
    </xf>
    <xf numFmtId="49" fontId="2" fillId="18" borderId="52" xfId="0" applyNumberFormat="1" applyFont="1" applyFill="1" applyBorder="1" applyAlignment="1">
      <alignment horizontal="left"/>
    </xf>
    <xf numFmtId="0" fontId="2" fillId="18" borderId="0" xfId="0" applyFont="1" applyFill="1" applyAlignment="1">
      <alignment horizontal="left"/>
    </xf>
    <xf numFmtId="0" fontId="1" fillId="18" borderId="0" xfId="0" applyFont="1" applyFill="1" applyBorder="1" applyAlignment="1">
      <alignment horizontal="center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49" fontId="2" fillId="18" borderId="52" xfId="0" applyNumberFormat="1" applyFont="1" applyFill="1" applyBorder="1" applyAlignment="1" applyProtection="1">
      <alignment horizontal="center" wrapText="1"/>
      <protection locked="0"/>
    </xf>
    <xf numFmtId="49" fontId="2" fillId="18" borderId="33" xfId="0" applyNumberFormat="1" applyFont="1" applyFill="1" applyBorder="1" applyAlignment="1" applyProtection="1">
      <alignment horizontal="center" wrapText="1"/>
      <protection locked="0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90"/>
  <sheetViews>
    <sheetView tabSelected="1" topLeftCell="A359" workbookViewId="0">
      <selection activeCell="A389" sqref="A389:XFD390"/>
    </sheetView>
  </sheetViews>
  <sheetFormatPr defaultRowHeight="12.75"/>
  <cols>
    <col min="1" max="1" width="45.7109375" style="4" customWidth="1"/>
    <col min="2" max="3" width="5.7109375" style="4" customWidth="1"/>
    <col min="4" max="4" width="7.7109375" style="4" customWidth="1"/>
    <col min="5" max="5" width="10.7109375" style="4" customWidth="1"/>
    <col min="6" max="7" width="5.7109375" style="4" customWidth="1"/>
    <col min="8" max="10" width="19.7109375" style="4" customWidth="1"/>
    <col min="11" max="11" width="24.28515625" style="4" hidden="1" customWidth="1"/>
    <col min="12" max="12" width="34.7109375" style="4" hidden="1" customWidth="1"/>
    <col min="13" max="16384" width="9.140625" style="4"/>
  </cols>
  <sheetData>
    <row r="1" spans="1:12" ht="15.75" thickBot="1">
      <c r="A1" s="171" t="s">
        <v>35</v>
      </c>
      <c r="B1" s="171"/>
      <c r="C1" s="171"/>
      <c r="D1" s="171"/>
      <c r="E1" s="171"/>
      <c r="F1" s="171"/>
      <c r="G1" s="171"/>
      <c r="H1" s="171"/>
      <c r="I1" s="172"/>
      <c r="J1" s="1" t="s">
        <v>3</v>
      </c>
      <c r="K1" s="2" t="s">
        <v>63</v>
      </c>
      <c r="L1" s="3"/>
    </row>
    <row r="2" spans="1:12">
      <c r="A2" s="5"/>
      <c r="B2" s="6"/>
      <c r="C2" s="7"/>
      <c r="D2" s="7"/>
      <c r="E2" s="7"/>
      <c r="F2" s="7"/>
      <c r="G2" s="7"/>
      <c r="H2" s="3"/>
      <c r="I2" s="3"/>
      <c r="J2" s="8" t="s">
        <v>19</v>
      </c>
      <c r="K2" s="2" t="s">
        <v>2</v>
      </c>
      <c r="L2" s="3"/>
    </row>
    <row r="3" spans="1:12">
      <c r="A3" s="9" t="s">
        <v>50</v>
      </c>
      <c r="B3" s="169" t="s">
        <v>60</v>
      </c>
      <c r="C3" s="169"/>
      <c r="D3" s="169"/>
      <c r="E3" s="2"/>
      <c r="F3" s="2"/>
      <c r="G3" s="175"/>
      <c r="H3" s="175"/>
      <c r="I3" s="9" t="s">
        <v>22</v>
      </c>
      <c r="J3" s="10">
        <v>43556</v>
      </c>
      <c r="K3" s="2" t="s">
        <v>8</v>
      </c>
      <c r="L3" s="3"/>
    </row>
    <row r="4" spans="1:12">
      <c r="A4" s="6"/>
      <c r="B4" s="6"/>
      <c r="C4" s="6"/>
      <c r="D4" s="6"/>
      <c r="E4" s="6"/>
      <c r="F4" s="6"/>
      <c r="G4" s="6"/>
      <c r="H4" s="11"/>
      <c r="I4" s="12" t="s">
        <v>21</v>
      </c>
      <c r="J4" s="13" t="s">
        <v>61</v>
      </c>
      <c r="K4" s="2" t="s">
        <v>66</v>
      </c>
      <c r="L4" s="3"/>
    </row>
    <row r="5" spans="1:12" ht="31.5" customHeight="1">
      <c r="A5" s="6" t="s">
        <v>36</v>
      </c>
      <c r="B5" s="173" t="s">
        <v>62</v>
      </c>
      <c r="C5" s="173"/>
      <c r="D5" s="173"/>
      <c r="E5" s="173"/>
      <c r="F5" s="173"/>
      <c r="G5" s="173"/>
      <c r="H5" s="173"/>
      <c r="I5" s="12" t="s">
        <v>30</v>
      </c>
      <c r="J5" s="14" t="s">
        <v>63</v>
      </c>
      <c r="K5" s="2"/>
      <c r="L5" s="3"/>
    </row>
    <row r="6" spans="1:12">
      <c r="A6" s="6" t="s">
        <v>37</v>
      </c>
      <c r="B6" s="174" t="s">
        <v>59</v>
      </c>
      <c r="C6" s="174"/>
      <c r="D6" s="174"/>
      <c r="E6" s="174"/>
      <c r="F6" s="174"/>
      <c r="G6" s="174"/>
      <c r="H6" s="174"/>
      <c r="I6" s="12" t="s">
        <v>57</v>
      </c>
      <c r="J6" s="14" t="s">
        <v>68</v>
      </c>
      <c r="K6" s="2" t="s">
        <v>67</v>
      </c>
      <c r="L6" s="3"/>
    </row>
    <row r="7" spans="1:12">
      <c r="A7" s="15" t="s">
        <v>58</v>
      </c>
      <c r="B7" s="6"/>
      <c r="C7" s="6"/>
      <c r="D7" s="6"/>
      <c r="E7" s="6"/>
      <c r="F7" s="6"/>
      <c r="G7" s="6"/>
      <c r="H7" s="11"/>
      <c r="I7" s="12"/>
      <c r="J7" s="14"/>
      <c r="K7" s="2"/>
    </row>
    <row r="8" spans="1:12" ht="13.5" thickBot="1">
      <c r="A8" s="6" t="s">
        <v>1</v>
      </c>
      <c r="B8" s="6"/>
      <c r="C8" s="6"/>
      <c r="D8" s="6"/>
      <c r="E8" s="6"/>
      <c r="F8" s="6"/>
      <c r="G8" s="6"/>
      <c r="H8" s="11"/>
      <c r="I8" s="11"/>
      <c r="J8" s="16" t="s">
        <v>0</v>
      </c>
      <c r="K8" s="2" t="s">
        <v>64</v>
      </c>
    </row>
    <row r="9" spans="1:12" ht="15">
      <c r="A9" s="176" t="s">
        <v>29</v>
      </c>
      <c r="B9" s="176"/>
      <c r="C9" s="176"/>
      <c r="D9" s="176"/>
      <c r="E9" s="176"/>
      <c r="F9" s="176"/>
      <c r="G9" s="176"/>
      <c r="H9" s="176"/>
      <c r="I9" s="176"/>
      <c r="J9" s="176"/>
      <c r="K9" s="17" t="s">
        <v>65</v>
      </c>
    </row>
    <row r="10" spans="1:12">
      <c r="A10" s="18"/>
      <c r="B10" s="18"/>
      <c r="C10" s="19"/>
      <c r="D10" s="19"/>
      <c r="E10" s="19"/>
      <c r="F10" s="19"/>
      <c r="G10" s="19"/>
      <c r="H10" s="20"/>
      <c r="I10" s="20"/>
      <c r="J10" s="21"/>
      <c r="K10" s="22"/>
    </row>
    <row r="11" spans="1:12" ht="12.75" customHeight="1">
      <c r="A11" s="132" t="s">
        <v>38</v>
      </c>
      <c r="B11" s="132" t="s">
        <v>39</v>
      </c>
      <c r="C11" s="138" t="s">
        <v>40</v>
      </c>
      <c r="D11" s="139"/>
      <c r="E11" s="139"/>
      <c r="F11" s="139"/>
      <c r="G11" s="140"/>
      <c r="H11" s="132" t="s">
        <v>41</v>
      </c>
      <c r="I11" s="132" t="s">
        <v>23</v>
      </c>
      <c r="J11" s="132" t="s">
        <v>42</v>
      </c>
      <c r="K11" s="23"/>
    </row>
    <row r="12" spans="1:12">
      <c r="A12" s="133"/>
      <c r="B12" s="133"/>
      <c r="C12" s="141"/>
      <c r="D12" s="142"/>
      <c r="E12" s="142"/>
      <c r="F12" s="142"/>
      <c r="G12" s="143"/>
      <c r="H12" s="133"/>
      <c r="I12" s="133"/>
      <c r="J12" s="133"/>
      <c r="K12" s="23"/>
    </row>
    <row r="13" spans="1:12">
      <c r="A13" s="134"/>
      <c r="B13" s="134"/>
      <c r="C13" s="144"/>
      <c r="D13" s="145"/>
      <c r="E13" s="145"/>
      <c r="F13" s="145"/>
      <c r="G13" s="146"/>
      <c r="H13" s="134"/>
      <c r="I13" s="134"/>
      <c r="J13" s="134"/>
      <c r="K13" s="23"/>
    </row>
    <row r="14" spans="1:12" ht="13.5" thickBot="1">
      <c r="A14" s="24">
        <v>1</v>
      </c>
      <c r="B14" s="25">
        <v>2</v>
      </c>
      <c r="C14" s="162">
        <v>3</v>
      </c>
      <c r="D14" s="163"/>
      <c r="E14" s="163"/>
      <c r="F14" s="163"/>
      <c r="G14" s="164"/>
      <c r="H14" s="26" t="s">
        <v>2</v>
      </c>
      <c r="I14" s="26" t="s">
        <v>25</v>
      </c>
      <c r="J14" s="26" t="s">
        <v>26</v>
      </c>
      <c r="K14" s="27"/>
    </row>
    <row r="15" spans="1:12">
      <c r="A15" s="28" t="s">
        <v>28</v>
      </c>
      <c r="B15" s="29" t="s">
        <v>6</v>
      </c>
      <c r="C15" s="135" t="s">
        <v>17</v>
      </c>
      <c r="D15" s="136"/>
      <c r="E15" s="136"/>
      <c r="F15" s="136"/>
      <c r="G15" s="137"/>
      <c r="H15" s="30">
        <v>77060133</v>
      </c>
      <c r="I15" s="30">
        <v>12052733.24</v>
      </c>
      <c r="J15" s="31">
        <v>65076625.960000001</v>
      </c>
    </row>
    <row r="16" spans="1:12">
      <c r="A16" s="32" t="s">
        <v>4</v>
      </c>
      <c r="B16" s="33"/>
      <c r="C16" s="177"/>
      <c r="D16" s="178"/>
      <c r="E16" s="178"/>
      <c r="F16" s="178"/>
      <c r="G16" s="179"/>
      <c r="H16" s="30"/>
      <c r="I16" s="34"/>
      <c r="J16" s="35"/>
    </row>
    <row r="17" spans="1:12">
      <c r="A17" s="36" t="s">
        <v>467</v>
      </c>
      <c r="B17" s="37" t="s">
        <v>6</v>
      </c>
      <c r="C17" s="38" t="s">
        <v>70</v>
      </c>
      <c r="D17" s="157" t="s">
        <v>468</v>
      </c>
      <c r="E17" s="178"/>
      <c r="F17" s="178"/>
      <c r="G17" s="179"/>
      <c r="H17" s="30">
        <v>54299400</v>
      </c>
      <c r="I17" s="34">
        <v>12052733.24</v>
      </c>
      <c r="J17" s="35">
        <v>42315892.960000001</v>
      </c>
      <c r="K17" s="39" t="str">
        <f t="shared" ref="K17:K48" si="0">C17 &amp; D17 &amp; G17</f>
        <v>00010000000000000000</v>
      </c>
      <c r="L17" s="3" t="s">
        <v>415</v>
      </c>
    </row>
    <row r="18" spans="1:12">
      <c r="A18" s="36" t="s">
        <v>469</v>
      </c>
      <c r="B18" s="37" t="s">
        <v>6</v>
      </c>
      <c r="C18" s="38" t="s">
        <v>70</v>
      </c>
      <c r="D18" s="157" t="s">
        <v>470</v>
      </c>
      <c r="E18" s="178"/>
      <c r="F18" s="178"/>
      <c r="G18" s="179"/>
      <c r="H18" s="30">
        <v>25030000</v>
      </c>
      <c r="I18" s="34">
        <v>5089555.9400000004</v>
      </c>
      <c r="J18" s="35">
        <v>19934720.260000002</v>
      </c>
      <c r="K18" s="39" t="str">
        <f t="shared" si="0"/>
        <v>00010100000000000000</v>
      </c>
      <c r="L18" s="3" t="s">
        <v>471</v>
      </c>
    </row>
    <row r="19" spans="1:12">
      <c r="A19" s="36" t="s">
        <v>472</v>
      </c>
      <c r="B19" s="37" t="s">
        <v>6</v>
      </c>
      <c r="C19" s="38" t="s">
        <v>70</v>
      </c>
      <c r="D19" s="157" t="s">
        <v>473</v>
      </c>
      <c r="E19" s="178"/>
      <c r="F19" s="178"/>
      <c r="G19" s="179"/>
      <c r="H19" s="30">
        <v>25030000</v>
      </c>
      <c r="I19" s="34">
        <v>5089555.9400000004</v>
      </c>
      <c r="J19" s="35">
        <v>19934720.260000002</v>
      </c>
      <c r="K19" s="39" t="str">
        <f t="shared" si="0"/>
        <v>00010102000010000110</v>
      </c>
      <c r="L19" s="3" t="s">
        <v>474</v>
      </c>
    </row>
    <row r="20" spans="1:12" s="48" customFormat="1" ht="56.25">
      <c r="A20" s="40" t="s">
        <v>475</v>
      </c>
      <c r="B20" s="41" t="s">
        <v>6</v>
      </c>
      <c r="C20" s="42" t="s">
        <v>70</v>
      </c>
      <c r="D20" s="147" t="s">
        <v>476</v>
      </c>
      <c r="E20" s="180"/>
      <c r="F20" s="180"/>
      <c r="G20" s="181"/>
      <c r="H20" s="43">
        <v>24830000</v>
      </c>
      <c r="I20" s="44">
        <v>5065564.29</v>
      </c>
      <c r="J20" s="45">
        <f>IF(IF(H20="",0,H20)=0,0,(IF(H20&gt;0,IF(I20&gt;H20,0,H20-I20),IF(I20&gt;H20,H20-I20,0))))</f>
        <v>19764435.710000001</v>
      </c>
      <c r="K20" s="46" t="str">
        <f t="shared" si="0"/>
        <v>00010102010010000110</v>
      </c>
      <c r="L20" s="47" t="str">
        <f>C20 &amp; D20 &amp; G20</f>
        <v>00010102010010000110</v>
      </c>
    </row>
    <row r="21" spans="1:12" s="48" customFormat="1" ht="90">
      <c r="A21" s="40" t="s">
        <v>477</v>
      </c>
      <c r="B21" s="41" t="s">
        <v>6</v>
      </c>
      <c r="C21" s="42" t="s">
        <v>70</v>
      </c>
      <c r="D21" s="147" t="s">
        <v>478</v>
      </c>
      <c r="E21" s="180"/>
      <c r="F21" s="180"/>
      <c r="G21" s="181"/>
      <c r="H21" s="43">
        <v>100000</v>
      </c>
      <c r="I21" s="44">
        <v>9417.39</v>
      </c>
      <c r="J21" s="45">
        <f>IF(IF(H21="",0,H21)=0,0,(IF(H21&gt;0,IF(I21&gt;H21,0,H21-I21),IF(I21&gt;H21,H21-I21,0))))</f>
        <v>90582.61</v>
      </c>
      <c r="K21" s="46" t="str">
        <f t="shared" si="0"/>
        <v>00010102020010000110</v>
      </c>
      <c r="L21" s="47" t="str">
        <f>C21 &amp; D21 &amp; G21</f>
        <v>00010102020010000110</v>
      </c>
    </row>
    <row r="22" spans="1:12" s="48" customFormat="1" ht="33.75">
      <c r="A22" s="40" t="s">
        <v>479</v>
      </c>
      <c r="B22" s="41" t="s">
        <v>6</v>
      </c>
      <c r="C22" s="42" t="s">
        <v>70</v>
      </c>
      <c r="D22" s="147" t="s">
        <v>480</v>
      </c>
      <c r="E22" s="180"/>
      <c r="F22" s="180"/>
      <c r="G22" s="181"/>
      <c r="H22" s="43">
        <v>100000</v>
      </c>
      <c r="I22" s="44">
        <v>20298.060000000001</v>
      </c>
      <c r="J22" s="45">
        <f>IF(IF(H22="",0,H22)=0,0,(IF(H22&gt;0,IF(I22&gt;H22,0,H22-I22),IF(I22&gt;H22,H22-I22,0))))</f>
        <v>79701.94</v>
      </c>
      <c r="K22" s="46" t="str">
        <f t="shared" si="0"/>
        <v>00010102030010000110</v>
      </c>
      <c r="L22" s="47" t="str">
        <f>C22 &amp; D22 &amp; G22</f>
        <v>00010102030010000110</v>
      </c>
    </row>
    <row r="23" spans="1:12" s="48" customFormat="1" ht="45">
      <c r="A23" s="40" t="s">
        <v>481</v>
      </c>
      <c r="B23" s="41" t="s">
        <v>6</v>
      </c>
      <c r="C23" s="42" t="s">
        <v>70</v>
      </c>
      <c r="D23" s="147" t="s">
        <v>482</v>
      </c>
      <c r="E23" s="180"/>
      <c r="F23" s="180"/>
      <c r="G23" s="181"/>
      <c r="H23" s="43">
        <v>0</v>
      </c>
      <c r="I23" s="44">
        <v>-5723.8</v>
      </c>
      <c r="J23" s="45">
        <f>IF(IF(H23="",0,H23)=0,0,(IF(H23&gt;0,IF(I23&gt;H23,0,H23-I23),IF(I23&gt;H23,H23-I23,0))))</f>
        <v>0</v>
      </c>
      <c r="K23" s="46" t="str">
        <f t="shared" si="0"/>
        <v>00010102050010000110</v>
      </c>
      <c r="L23" s="47" t="str">
        <f>C23 &amp; D23 &amp; G23</f>
        <v>00010102050010000110</v>
      </c>
    </row>
    <row r="24" spans="1:12" ht="22.5">
      <c r="A24" s="36" t="s">
        <v>483</v>
      </c>
      <c r="B24" s="37" t="s">
        <v>6</v>
      </c>
      <c r="C24" s="38" t="s">
        <v>70</v>
      </c>
      <c r="D24" s="157" t="s">
        <v>484</v>
      </c>
      <c r="E24" s="178"/>
      <c r="F24" s="178"/>
      <c r="G24" s="179"/>
      <c r="H24" s="30">
        <v>2676400</v>
      </c>
      <c r="I24" s="34">
        <v>722666.1</v>
      </c>
      <c r="J24" s="35">
        <v>1953733.9</v>
      </c>
      <c r="K24" s="39" t="str">
        <f t="shared" si="0"/>
        <v>00010300000000000000</v>
      </c>
      <c r="L24" s="3" t="s">
        <v>485</v>
      </c>
    </row>
    <row r="25" spans="1:12" ht="22.5">
      <c r="A25" s="36" t="s">
        <v>486</v>
      </c>
      <c r="B25" s="37" t="s">
        <v>6</v>
      </c>
      <c r="C25" s="38" t="s">
        <v>70</v>
      </c>
      <c r="D25" s="157" t="s">
        <v>487</v>
      </c>
      <c r="E25" s="178"/>
      <c r="F25" s="178"/>
      <c r="G25" s="179"/>
      <c r="H25" s="30">
        <v>2676400</v>
      </c>
      <c r="I25" s="34">
        <v>722666.1</v>
      </c>
      <c r="J25" s="35">
        <v>1953733.9</v>
      </c>
      <c r="K25" s="39" t="str">
        <f t="shared" si="0"/>
        <v>00010302000010000110</v>
      </c>
      <c r="L25" s="3" t="s">
        <v>488</v>
      </c>
    </row>
    <row r="26" spans="1:12" ht="56.25">
      <c r="A26" s="36" t="s">
        <v>489</v>
      </c>
      <c r="B26" s="37" t="s">
        <v>6</v>
      </c>
      <c r="C26" s="38" t="s">
        <v>70</v>
      </c>
      <c r="D26" s="157" t="s">
        <v>490</v>
      </c>
      <c r="E26" s="178"/>
      <c r="F26" s="178"/>
      <c r="G26" s="179"/>
      <c r="H26" s="30">
        <v>1046000</v>
      </c>
      <c r="I26" s="34">
        <v>317462.06</v>
      </c>
      <c r="J26" s="35">
        <v>728537.94</v>
      </c>
      <c r="K26" s="39" t="str">
        <f t="shared" si="0"/>
        <v>00010302230010000110</v>
      </c>
      <c r="L26" s="3" t="s">
        <v>491</v>
      </c>
    </row>
    <row r="27" spans="1:12" s="48" customFormat="1" ht="90">
      <c r="A27" s="40" t="s">
        <v>492</v>
      </c>
      <c r="B27" s="41" t="s">
        <v>6</v>
      </c>
      <c r="C27" s="42" t="s">
        <v>70</v>
      </c>
      <c r="D27" s="147" t="s">
        <v>493</v>
      </c>
      <c r="E27" s="180"/>
      <c r="F27" s="180"/>
      <c r="G27" s="181"/>
      <c r="H27" s="43">
        <v>1046000</v>
      </c>
      <c r="I27" s="44">
        <v>317462.06</v>
      </c>
      <c r="J27" s="45">
        <f>IF(IF(H27="",0,H27)=0,0,(IF(H27&gt;0,IF(I27&gt;H27,0,H27-I27),IF(I27&gt;H27,H27-I27,0))))</f>
        <v>728537.94</v>
      </c>
      <c r="K27" s="46" t="str">
        <f t="shared" si="0"/>
        <v>00010302231010000110</v>
      </c>
      <c r="L27" s="47" t="str">
        <f>C27 &amp; D27 &amp; G27</f>
        <v>00010302231010000110</v>
      </c>
    </row>
    <row r="28" spans="1:12" ht="78.75">
      <c r="A28" s="36" t="s">
        <v>494</v>
      </c>
      <c r="B28" s="37" t="s">
        <v>6</v>
      </c>
      <c r="C28" s="38" t="s">
        <v>70</v>
      </c>
      <c r="D28" s="157" t="s">
        <v>495</v>
      </c>
      <c r="E28" s="178"/>
      <c r="F28" s="178"/>
      <c r="G28" s="179"/>
      <c r="H28" s="30">
        <v>11000</v>
      </c>
      <c r="I28" s="34">
        <v>2218.11</v>
      </c>
      <c r="J28" s="35">
        <v>8781.89</v>
      </c>
      <c r="K28" s="39" t="str">
        <f t="shared" si="0"/>
        <v>00010302240010000110</v>
      </c>
      <c r="L28" s="3" t="s">
        <v>496</v>
      </c>
    </row>
    <row r="29" spans="1:12" s="48" customFormat="1" ht="101.25">
      <c r="A29" s="40" t="s">
        <v>497</v>
      </c>
      <c r="B29" s="41" t="s">
        <v>6</v>
      </c>
      <c r="C29" s="42" t="s">
        <v>70</v>
      </c>
      <c r="D29" s="147" t="s">
        <v>498</v>
      </c>
      <c r="E29" s="180"/>
      <c r="F29" s="180"/>
      <c r="G29" s="181"/>
      <c r="H29" s="43">
        <v>11000</v>
      </c>
      <c r="I29" s="44">
        <v>2218.11</v>
      </c>
      <c r="J29" s="45">
        <f>IF(IF(H29="",0,H29)=0,0,(IF(H29&gt;0,IF(I29&gt;H29,0,H29-I29),IF(I29&gt;H29,H29-I29,0))))</f>
        <v>8781.89</v>
      </c>
      <c r="K29" s="46" t="str">
        <f t="shared" si="0"/>
        <v>00010302241010000110</v>
      </c>
      <c r="L29" s="47" t="str">
        <f>C29 &amp; D29 &amp; G29</f>
        <v>00010302241010000110</v>
      </c>
    </row>
    <row r="30" spans="1:12" ht="56.25">
      <c r="A30" s="36" t="s">
        <v>499</v>
      </c>
      <c r="B30" s="37" t="s">
        <v>6</v>
      </c>
      <c r="C30" s="38" t="s">
        <v>70</v>
      </c>
      <c r="D30" s="157" t="s">
        <v>500</v>
      </c>
      <c r="E30" s="178"/>
      <c r="F30" s="178"/>
      <c r="G30" s="179"/>
      <c r="H30" s="30">
        <v>1615000</v>
      </c>
      <c r="I30" s="34">
        <v>465464.88</v>
      </c>
      <c r="J30" s="35">
        <v>1149535.1200000001</v>
      </c>
      <c r="K30" s="39" t="str">
        <f t="shared" si="0"/>
        <v>00010302250010000110</v>
      </c>
      <c r="L30" s="3" t="s">
        <v>501</v>
      </c>
    </row>
    <row r="31" spans="1:12" s="48" customFormat="1" ht="90">
      <c r="A31" s="40" t="s">
        <v>502</v>
      </c>
      <c r="B31" s="41" t="s">
        <v>6</v>
      </c>
      <c r="C31" s="42" t="s">
        <v>70</v>
      </c>
      <c r="D31" s="147" t="s">
        <v>503</v>
      </c>
      <c r="E31" s="180"/>
      <c r="F31" s="180"/>
      <c r="G31" s="181"/>
      <c r="H31" s="43">
        <v>1615000</v>
      </c>
      <c r="I31" s="44">
        <v>465464.88</v>
      </c>
      <c r="J31" s="45">
        <f>IF(IF(H31="",0,H31)=0,0,(IF(H31&gt;0,IF(I31&gt;H31,0,H31-I31),IF(I31&gt;H31,H31-I31,0))))</f>
        <v>1149535.1200000001</v>
      </c>
      <c r="K31" s="46" t="str">
        <f t="shared" si="0"/>
        <v>00010302251010000110</v>
      </c>
      <c r="L31" s="47" t="str">
        <f>C31 &amp; D31 &amp; G31</f>
        <v>00010302251010000110</v>
      </c>
    </row>
    <row r="32" spans="1:12" ht="56.25">
      <c r="A32" s="36" t="s">
        <v>504</v>
      </c>
      <c r="B32" s="37" t="s">
        <v>6</v>
      </c>
      <c r="C32" s="38" t="s">
        <v>70</v>
      </c>
      <c r="D32" s="157" t="s">
        <v>505</v>
      </c>
      <c r="E32" s="178"/>
      <c r="F32" s="178"/>
      <c r="G32" s="179"/>
      <c r="H32" s="30">
        <v>4400</v>
      </c>
      <c r="I32" s="34">
        <v>-62478.95</v>
      </c>
      <c r="J32" s="35">
        <v>66878.95</v>
      </c>
      <c r="K32" s="39" t="str">
        <f t="shared" si="0"/>
        <v>00010302260010000110</v>
      </c>
      <c r="L32" s="3" t="s">
        <v>506</v>
      </c>
    </row>
    <row r="33" spans="1:12" s="48" customFormat="1" ht="90">
      <c r="A33" s="40" t="s">
        <v>507</v>
      </c>
      <c r="B33" s="41" t="s">
        <v>6</v>
      </c>
      <c r="C33" s="42" t="s">
        <v>70</v>
      </c>
      <c r="D33" s="147" t="s">
        <v>508</v>
      </c>
      <c r="E33" s="180"/>
      <c r="F33" s="180"/>
      <c r="G33" s="181"/>
      <c r="H33" s="43">
        <v>4400</v>
      </c>
      <c r="I33" s="44">
        <v>-62478.95</v>
      </c>
      <c r="J33" s="45">
        <f>IF(IF(H33="",0,H33)=0,0,(IF(H33&gt;0,IF(I33&gt;H33,0,H33-I33),IF(I33&gt;H33,H33-I33,0))))</f>
        <v>66878.95</v>
      </c>
      <c r="K33" s="46" t="str">
        <f t="shared" si="0"/>
        <v>00010302261010000110</v>
      </c>
      <c r="L33" s="47" t="str">
        <f>C33 &amp; D33 &amp; G33</f>
        <v>00010302261010000110</v>
      </c>
    </row>
    <row r="34" spans="1:12">
      <c r="A34" s="36" t="s">
        <v>509</v>
      </c>
      <c r="B34" s="37" t="s">
        <v>6</v>
      </c>
      <c r="C34" s="38" t="s">
        <v>70</v>
      </c>
      <c r="D34" s="157" t="s">
        <v>510</v>
      </c>
      <c r="E34" s="178"/>
      <c r="F34" s="178"/>
      <c r="G34" s="179"/>
      <c r="H34" s="30">
        <v>11000</v>
      </c>
      <c r="I34" s="34">
        <v>954</v>
      </c>
      <c r="J34" s="35">
        <v>10046</v>
      </c>
      <c r="K34" s="39" t="str">
        <f t="shared" si="0"/>
        <v>00010500000000000000</v>
      </c>
      <c r="L34" s="3" t="s">
        <v>511</v>
      </c>
    </row>
    <row r="35" spans="1:12">
      <c r="A35" s="36" t="s">
        <v>512</v>
      </c>
      <c r="B35" s="37" t="s">
        <v>6</v>
      </c>
      <c r="C35" s="38" t="s">
        <v>70</v>
      </c>
      <c r="D35" s="157" t="s">
        <v>513</v>
      </c>
      <c r="E35" s="178"/>
      <c r="F35" s="178"/>
      <c r="G35" s="179"/>
      <c r="H35" s="30">
        <v>11000</v>
      </c>
      <c r="I35" s="34">
        <v>954</v>
      </c>
      <c r="J35" s="35">
        <v>10046</v>
      </c>
      <c r="K35" s="39" t="str">
        <f t="shared" si="0"/>
        <v>00010503000010000110</v>
      </c>
      <c r="L35" s="3" t="s">
        <v>514</v>
      </c>
    </row>
    <row r="36" spans="1:12" s="48" customFormat="1">
      <c r="A36" s="40" t="s">
        <v>512</v>
      </c>
      <c r="B36" s="41" t="s">
        <v>6</v>
      </c>
      <c r="C36" s="42" t="s">
        <v>70</v>
      </c>
      <c r="D36" s="147" t="s">
        <v>515</v>
      </c>
      <c r="E36" s="180"/>
      <c r="F36" s="180"/>
      <c r="G36" s="181"/>
      <c r="H36" s="43">
        <v>11000</v>
      </c>
      <c r="I36" s="44">
        <v>954</v>
      </c>
      <c r="J36" s="45">
        <f>IF(IF(H36="",0,H36)=0,0,(IF(H36&gt;0,IF(I36&gt;H36,0,H36-I36),IF(I36&gt;H36,H36-I36,0))))</f>
        <v>10046</v>
      </c>
      <c r="K36" s="46" t="str">
        <f t="shared" si="0"/>
        <v>00010503010010000110</v>
      </c>
      <c r="L36" s="47" t="str">
        <f>C36 &amp; D36 &amp; G36</f>
        <v>00010503010010000110</v>
      </c>
    </row>
    <row r="37" spans="1:12">
      <c r="A37" s="36" t="s">
        <v>516</v>
      </c>
      <c r="B37" s="37" t="s">
        <v>6</v>
      </c>
      <c r="C37" s="38" t="s">
        <v>70</v>
      </c>
      <c r="D37" s="157" t="s">
        <v>517</v>
      </c>
      <c r="E37" s="178"/>
      <c r="F37" s="178"/>
      <c r="G37" s="179"/>
      <c r="H37" s="30">
        <v>21027000</v>
      </c>
      <c r="I37" s="34">
        <v>4962489.45</v>
      </c>
      <c r="J37" s="35">
        <v>16064510.550000001</v>
      </c>
      <c r="K37" s="39" t="str">
        <f t="shared" si="0"/>
        <v>00010600000000000000</v>
      </c>
      <c r="L37" s="3" t="s">
        <v>518</v>
      </c>
    </row>
    <row r="38" spans="1:12">
      <c r="A38" s="36" t="s">
        <v>519</v>
      </c>
      <c r="B38" s="37" t="s">
        <v>6</v>
      </c>
      <c r="C38" s="38" t="s">
        <v>70</v>
      </c>
      <c r="D38" s="157" t="s">
        <v>520</v>
      </c>
      <c r="E38" s="178"/>
      <c r="F38" s="178"/>
      <c r="G38" s="179"/>
      <c r="H38" s="30">
        <v>3527000</v>
      </c>
      <c r="I38" s="34">
        <v>184867.81</v>
      </c>
      <c r="J38" s="35">
        <v>3342132.19</v>
      </c>
      <c r="K38" s="39" t="str">
        <f t="shared" si="0"/>
        <v>00010601000000000110</v>
      </c>
      <c r="L38" s="3" t="s">
        <v>521</v>
      </c>
    </row>
    <row r="39" spans="1:12" s="48" customFormat="1" ht="33.75">
      <c r="A39" s="40" t="s">
        <v>522</v>
      </c>
      <c r="B39" s="41" t="s">
        <v>6</v>
      </c>
      <c r="C39" s="42" t="s">
        <v>70</v>
      </c>
      <c r="D39" s="147" t="s">
        <v>523</v>
      </c>
      <c r="E39" s="180"/>
      <c r="F39" s="180"/>
      <c r="G39" s="181"/>
      <c r="H39" s="43">
        <v>3527000</v>
      </c>
      <c r="I39" s="44">
        <v>184867.81</v>
      </c>
      <c r="J39" s="45">
        <f>IF(IF(H39="",0,H39)=0,0,(IF(H39&gt;0,IF(I39&gt;H39,0,H39-I39),IF(I39&gt;H39,H39-I39,0))))</f>
        <v>3342132.19</v>
      </c>
      <c r="K39" s="46" t="str">
        <f t="shared" si="0"/>
        <v>00010601030130000110</v>
      </c>
      <c r="L39" s="47" t="str">
        <f>C39 &amp; D39 &amp; G39</f>
        <v>00010601030130000110</v>
      </c>
    </row>
    <row r="40" spans="1:12">
      <c r="A40" s="36" t="s">
        <v>524</v>
      </c>
      <c r="B40" s="37" t="s">
        <v>6</v>
      </c>
      <c r="C40" s="38" t="s">
        <v>70</v>
      </c>
      <c r="D40" s="157" t="s">
        <v>525</v>
      </c>
      <c r="E40" s="178"/>
      <c r="F40" s="178"/>
      <c r="G40" s="179"/>
      <c r="H40" s="30">
        <v>17500000</v>
      </c>
      <c r="I40" s="34">
        <v>4777621.6399999997</v>
      </c>
      <c r="J40" s="35">
        <v>12722378.359999999</v>
      </c>
      <c r="K40" s="39" t="str">
        <f t="shared" si="0"/>
        <v>00010606000000000110</v>
      </c>
      <c r="L40" s="3" t="s">
        <v>526</v>
      </c>
    </row>
    <row r="41" spans="1:12">
      <c r="A41" s="36" t="s">
        <v>527</v>
      </c>
      <c r="B41" s="37" t="s">
        <v>6</v>
      </c>
      <c r="C41" s="38" t="s">
        <v>70</v>
      </c>
      <c r="D41" s="157" t="s">
        <v>528</v>
      </c>
      <c r="E41" s="178"/>
      <c r="F41" s="178"/>
      <c r="G41" s="179"/>
      <c r="H41" s="30">
        <v>12000000</v>
      </c>
      <c r="I41" s="34">
        <v>3923817.85</v>
      </c>
      <c r="J41" s="35">
        <v>8076182.1500000004</v>
      </c>
      <c r="K41" s="39" t="str">
        <f t="shared" si="0"/>
        <v>00010606030000000110</v>
      </c>
      <c r="L41" s="3" t="s">
        <v>529</v>
      </c>
    </row>
    <row r="42" spans="1:12" s="48" customFormat="1" ht="33.75">
      <c r="A42" s="40" t="s">
        <v>530</v>
      </c>
      <c r="B42" s="41" t="s">
        <v>6</v>
      </c>
      <c r="C42" s="42" t="s">
        <v>70</v>
      </c>
      <c r="D42" s="147" t="s">
        <v>531</v>
      </c>
      <c r="E42" s="180"/>
      <c r="F42" s="180"/>
      <c r="G42" s="181"/>
      <c r="H42" s="43">
        <v>12000000</v>
      </c>
      <c r="I42" s="44">
        <v>3923817.85</v>
      </c>
      <c r="J42" s="45">
        <f>IF(IF(H42="",0,H42)=0,0,(IF(H42&gt;0,IF(I42&gt;H42,0,H42-I42),IF(I42&gt;H42,H42-I42,0))))</f>
        <v>8076182.1500000004</v>
      </c>
      <c r="K42" s="46" t="str">
        <f t="shared" si="0"/>
        <v>00010606033130000110</v>
      </c>
      <c r="L42" s="47" t="str">
        <f>C42 &amp; D42 &amp; G42</f>
        <v>00010606033130000110</v>
      </c>
    </row>
    <row r="43" spans="1:12">
      <c r="A43" s="36" t="s">
        <v>532</v>
      </c>
      <c r="B43" s="37" t="s">
        <v>6</v>
      </c>
      <c r="C43" s="38" t="s">
        <v>70</v>
      </c>
      <c r="D43" s="157" t="s">
        <v>533</v>
      </c>
      <c r="E43" s="178"/>
      <c r="F43" s="178"/>
      <c r="G43" s="179"/>
      <c r="H43" s="30">
        <v>5500000</v>
      </c>
      <c r="I43" s="34">
        <v>853803.79</v>
      </c>
      <c r="J43" s="35">
        <v>4646196.21</v>
      </c>
      <c r="K43" s="39" t="str">
        <f t="shared" si="0"/>
        <v>00010606040000000110</v>
      </c>
      <c r="L43" s="3" t="s">
        <v>534</v>
      </c>
    </row>
    <row r="44" spans="1:12" s="48" customFormat="1" ht="33.75">
      <c r="A44" s="40" t="s">
        <v>535</v>
      </c>
      <c r="B44" s="41" t="s">
        <v>6</v>
      </c>
      <c r="C44" s="42" t="s">
        <v>70</v>
      </c>
      <c r="D44" s="147" t="s">
        <v>536</v>
      </c>
      <c r="E44" s="180"/>
      <c r="F44" s="180"/>
      <c r="G44" s="181"/>
      <c r="H44" s="43">
        <v>5500000</v>
      </c>
      <c r="I44" s="44">
        <v>853803.79</v>
      </c>
      <c r="J44" s="45">
        <f>IF(IF(H44="",0,H44)=0,0,(IF(H44&gt;0,IF(I44&gt;H44,0,H44-I44),IF(I44&gt;H44,H44-I44,0))))</f>
        <v>4646196.21</v>
      </c>
      <c r="K44" s="46" t="str">
        <f t="shared" si="0"/>
        <v>00010606043130000110</v>
      </c>
      <c r="L44" s="47" t="str">
        <f>C44 &amp; D44 &amp; G44</f>
        <v>00010606043130000110</v>
      </c>
    </row>
    <row r="45" spans="1:12" ht="33.75">
      <c r="A45" s="36" t="s">
        <v>537</v>
      </c>
      <c r="B45" s="37" t="s">
        <v>6</v>
      </c>
      <c r="C45" s="38" t="s">
        <v>70</v>
      </c>
      <c r="D45" s="157" t="s">
        <v>538</v>
      </c>
      <c r="E45" s="178"/>
      <c r="F45" s="178"/>
      <c r="G45" s="179"/>
      <c r="H45" s="30">
        <v>3755000</v>
      </c>
      <c r="I45" s="34">
        <v>987832.75</v>
      </c>
      <c r="J45" s="35">
        <v>2767167.25</v>
      </c>
      <c r="K45" s="39" t="str">
        <f t="shared" si="0"/>
        <v>00011100000000000000</v>
      </c>
      <c r="L45" s="3" t="s">
        <v>539</v>
      </c>
    </row>
    <row r="46" spans="1:12" ht="56.25">
      <c r="A46" s="36" t="s">
        <v>540</v>
      </c>
      <c r="B46" s="37" t="s">
        <v>6</v>
      </c>
      <c r="C46" s="38" t="s">
        <v>70</v>
      </c>
      <c r="D46" s="157" t="s">
        <v>541</v>
      </c>
      <c r="E46" s="178"/>
      <c r="F46" s="178"/>
      <c r="G46" s="179"/>
      <c r="H46" s="30">
        <v>5000</v>
      </c>
      <c r="I46" s="34">
        <v>0</v>
      </c>
      <c r="J46" s="35">
        <v>5000</v>
      </c>
      <c r="K46" s="39" t="str">
        <f t="shared" si="0"/>
        <v>00011101000000000120</v>
      </c>
      <c r="L46" s="3" t="s">
        <v>542</v>
      </c>
    </row>
    <row r="47" spans="1:12" s="48" customFormat="1" ht="45">
      <c r="A47" s="40" t="s">
        <v>543</v>
      </c>
      <c r="B47" s="41" t="s">
        <v>6</v>
      </c>
      <c r="C47" s="42" t="s">
        <v>70</v>
      </c>
      <c r="D47" s="147" t="s">
        <v>544</v>
      </c>
      <c r="E47" s="180"/>
      <c r="F47" s="180"/>
      <c r="G47" s="181"/>
      <c r="H47" s="43">
        <v>5000</v>
      </c>
      <c r="I47" s="44">
        <v>0</v>
      </c>
      <c r="J47" s="45">
        <f>IF(IF(H47="",0,H47)=0,0,(IF(H47&gt;0,IF(I47&gt;H47,0,H47-I47),IF(I47&gt;H47,H47-I47,0))))</f>
        <v>5000</v>
      </c>
      <c r="K47" s="46" t="str">
        <f t="shared" si="0"/>
        <v>00011101050130000120</v>
      </c>
      <c r="L47" s="47" t="str">
        <f>C47 &amp; D47 &amp; G47</f>
        <v>00011101050130000120</v>
      </c>
    </row>
    <row r="48" spans="1:12" ht="67.5">
      <c r="A48" s="36" t="s">
        <v>545</v>
      </c>
      <c r="B48" s="37" t="s">
        <v>6</v>
      </c>
      <c r="C48" s="38" t="s">
        <v>70</v>
      </c>
      <c r="D48" s="157" t="s">
        <v>546</v>
      </c>
      <c r="E48" s="178"/>
      <c r="F48" s="178"/>
      <c r="G48" s="179"/>
      <c r="H48" s="30">
        <v>2800000</v>
      </c>
      <c r="I48" s="34">
        <v>854507.34</v>
      </c>
      <c r="J48" s="35">
        <v>1945492.66</v>
      </c>
      <c r="K48" s="39" t="str">
        <f t="shared" si="0"/>
        <v>00011105000000000120</v>
      </c>
      <c r="L48" s="3" t="s">
        <v>547</v>
      </c>
    </row>
    <row r="49" spans="1:12" ht="56.25">
      <c r="A49" s="36" t="s">
        <v>548</v>
      </c>
      <c r="B49" s="37" t="s">
        <v>6</v>
      </c>
      <c r="C49" s="38" t="s">
        <v>70</v>
      </c>
      <c r="D49" s="157" t="s">
        <v>549</v>
      </c>
      <c r="E49" s="178"/>
      <c r="F49" s="178"/>
      <c r="G49" s="179"/>
      <c r="H49" s="30">
        <v>2800000</v>
      </c>
      <c r="I49" s="34">
        <v>854507.34</v>
      </c>
      <c r="J49" s="35">
        <v>1945492.66</v>
      </c>
      <c r="K49" s="39" t="str">
        <f t="shared" ref="K49:K67" si="1">C49 &amp; D49 &amp; G49</f>
        <v>00011105010000000120</v>
      </c>
      <c r="L49" s="3" t="s">
        <v>550</v>
      </c>
    </row>
    <row r="50" spans="1:12" s="48" customFormat="1" ht="67.5">
      <c r="A50" s="40" t="s">
        <v>551</v>
      </c>
      <c r="B50" s="41" t="s">
        <v>6</v>
      </c>
      <c r="C50" s="42" t="s">
        <v>70</v>
      </c>
      <c r="D50" s="147" t="s">
        <v>552</v>
      </c>
      <c r="E50" s="180"/>
      <c r="F50" s="180"/>
      <c r="G50" s="181"/>
      <c r="H50" s="43">
        <v>2800000</v>
      </c>
      <c r="I50" s="44">
        <v>854507.34</v>
      </c>
      <c r="J50" s="45">
        <f>IF(IF(H50="",0,H50)=0,0,(IF(H50&gt;0,IF(I50&gt;H50,0,H50-I50),IF(I50&gt;H50,H50-I50,0))))</f>
        <v>1945492.66</v>
      </c>
      <c r="K50" s="46" t="str">
        <f t="shared" si="1"/>
        <v>00011105013130000120</v>
      </c>
      <c r="L50" s="47" t="str">
        <f>C50 &amp; D50 &amp; G50</f>
        <v>00011105013130000120</v>
      </c>
    </row>
    <row r="51" spans="1:12" ht="67.5">
      <c r="A51" s="36" t="s">
        <v>553</v>
      </c>
      <c r="B51" s="37" t="s">
        <v>6</v>
      </c>
      <c r="C51" s="38" t="s">
        <v>70</v>
      </c>
      <c r="D51" s="157" t="s">
        <v>554</v>
      </c>
      <c r="E51" s="178"/>
      <c r="F51" s="178"/>
      <c r="G51" s="179"/>
      <c r="H51" s="30">
        <v>950000</v>
      </c>
      <c r="I51" s="34">
        <v>133325.41</v>
      </c>
      <c r="J51" s="35">
        <v>816674.59</v>
      </c>
      <c r="K51" s="39" t="str">
        <f t="shared" si="1"/>
        <v>00011109000000000120</v>
      </c>
      <c r="L51" s="3" t="s">
        <v>555</v>
      </c>
    </row>
    <row r="52" spans="1:12" ht="67.5">
      <c r="A52" s="36" t="s">
        <v>556</v>
      </c>
      <c r="B52" s="37" t="s">
        <v>6</v>
      </c>
      <c r="C52" s="38" t="s">
        <v>70</v>
      </c>
      <c r="D52" s="157" t="s">
        <v>557</v>
      </c>
      <c r="E52" s="178"/>
      <c r="F52" s="178"/>
      <c r="G52" s="179"/>
      <c r="H52" s="30">
        <v>950000</v>
      </c>
      <c r="I52" s="34">
        <v>133325.41</v>
      </c>
      <c r="J52" s="35">
        <v>816674.59</v>
      </c>
      <c r="K52" s="39" t="str">
        <f t="shared" si="1"/>
        <v>00011109040000000120</v>
      </c>
      <c r="L52" s="3" t="s">
        <v>558</v>
      </c>
    </row>
    <row r="53" spans="1:12" s="48" customFormat="1" ht="67.5">
      <c r="A53" s="40" t="s">
        <v>559</v>
      </c>
      <c r="B53" s="41" t="s">
        <v>6</v>
      </c>
      <c r="C53" s="42" t="s">
        <v>70</v>
      </c>
      <c r="D53" s="147" t="s">
        <v>560</v>
      </c>
      <c r="E53" s="180"/>
      <c r="F53" s="180"/>
      <c r="G53" s="181"/>
      <c r="H53" s="43">
        <v>950000</v>
      </c>
      <c r="I53" s="44">
        <v>133325.41</v>
      </c>
      <c r="J53" s="45">
        <f>IF(IF(H53="",0,H53)=0,0,(IF(H53&gt;0,IF(I53&gt;H53,0,H53-I53),IF(I53&gt;H53,H53-I53,0))))</f>
        <v>816674.59</v>
      </c>
      <c r="K53" s="46" t="str">
        <f t="shared" si="1"/>
        <v>00011109045130000120</v>
      </c>
      <c r="L53" s="47" t="str">
        <f>C53 &amp; D53 &amp; G53</f>
        <v>00011109045130000120</v>
      </c>
    </row>
    <row r="54" spans="1:12" ht="22.5">
      <c r="A54" s="36" t="s">
        <v>561</v>
      </c>
      <c r="B54" s="37" t="s">
        <v>6</v>
      </c>
      <c r="C54" s="38" t="s">
        <v>70</v>
      </c>
      <c r="D54" s="157" t="s">
        <v>562</v>
      </c>
      <c r="E54" s="178"/>
      <c r="F54" s="178"/>
      <c r="G54" s="179"/>
      <c r="H54" s="30">
        <v>1800000</v>
      </c>
      <c r="I54" s="34">
        <v>214285</v>
      </c>
      <c r="J54" s="35">
        <v>1585715</v>
      </c>
      <c r="K54" s="39" t="str">
        <f t="shared" si="1"/>
        <v>00011400000000000000</v>
      </c>
      <c r="L54" s="3" t="s">
        <v>563</v>
      </c>
    </row>
    <row r="55" spans="1:12" ht="22.5">
      <c r="A55" s="36" t="s">
        <v>564</v>
      </c>
      <c r="B55" s="37" t="s">
        <v>6</v>
      </c>
      <c r="C55" s="38" t="s">
        <v>70</v>
      </c>
      <c r="D55" s="157" t="s">
        <v>565</v>
      </c>
      <c r="E55" s="178"/>
      <c r="F55" s="178"/>
      <c r="G55" s="179"/>
      <c r="H55" s="30">
        <v>1800000</v>
      </c>
      <c r="I55" s="34">
        <v>214285</v>
      </c>
      <c r="J55" s="35">
        <v>1585715</v>
      </c>
      <c r="K55" s="39" t="str">
        <f t="shared" si="1"/>
        <v>00011406000000000430</v>
      </c>
      <c r="L55" s="3" t="s">
        <v>566</v>
      </c>
    </row>
    <row r="56" spans="1:12" ht="33.75">
      <c r="A56" s="36" t="s">
        <v>567</v>
      </c>
      <c r="B56" s="37" t="s">
        <v>6</v>
      </c>
      <c r="C56" s="38" t="s">
        <v>70</v>
      </c>
      <c r="D56" s="157" t="s">
        <v>568</v>
      </c>
      <c r="E56" s="178"/>
      <c r="F56" s="178"/>
      <c r="G56" s="179"/>
      <c r="H56" s="30">
        <v>1800000</v>
      </c>
      <c r="I56" s="34">
        <v>214285</v>
      </c>
      <c r="J56" s="35">
        <v>1585715</v>
      </c>
      <c r="K56" s="39" t="str">
        <f t="shared" si="1"/>
        <v>00011406010000000430</v>
      </c>
      <c r="L56" s="3" t="s">
        <v>569</v>
      </c>
    </row>
    <row r="57" spans="1:12" s="48" customFormat="1" ht="45">
      <c r="A57" s="40" t="s">
        <v>570</v>
      </c>
      <c r="B57" s="41" t="s">
        <v>6</v>
      </c>
      <c r="C57" s="42" t="s">
        <v>70</v>
      </c>
      <c r="D57" s="147" t="s">
        <v>571</v>
      </c>
      <c r="E57" s="180"/>
      <c r="F57" s="180"/>
      <c r="G57" s="181"/>
      <c r="H57" s="43">
        <v>1800000</v>
      </c>
      <c r="I57" s="44">
        <v>214285</v>
      </c>
      <c r="J57" s="45">
        <f>IF(IF(H57="",0,H57)=0,0,(IF(H57&gt;0,IF(I57&gt;H57,0,H57-I57),IF(I57&gt;H57,H57-I57,0))))</f>
        <v>1585715</v>
      </c>
      <c r="K57" s="46" t="str">
        <f t="shared" si="1"/>
        <v>00011406013130000430</v>
      </c>
      <c r="L57" s="47" t="str">
        <f>C57 &amp; D57 &amp; G57</f>
        <v>00011406013130000430</v>
      </c>
    </row>
    <row r="58" spans="1:12">
      <c r="A58" s="36" t="s">
        <v>572</v>
      </c>
      <c r="B58" s="37" t="s">
        <v>6</v>
      </c>
      <c r="C58" s="38" t="s">
        <v>70</v>
      </c>
      <c r="D58" s="157" t="s">
        <v>573</v>
      </c>
      <c r="E58" s="178"/>
      <c r="F58" s="178"/>
      <c r="G58" s="179"/>
      <c r="H58" s="30">
        <v>0</v>
      </c>
      <c r="I58" s="34">
        <v>74950</v>
      </c>
      <c r="J58" s="35">
        <v>0</v>
      </c>
      <c r="K58" s="39" t="str">
        <f t="shared" si="1"/>
        <v>00011700000000000000</v>
      </c>
      <c r="L58" s="3" t="s">
        <v>574</v>
      </c>
    </row>
    <row r="59" spans="1:12">
      <c r="A59" s="36" t="s">
        <v>575</v>
      </c>
      <c r="B59" s="37" t="s">
        <v>6</v>
      </c>
      <c r="C59" s="38" t="s">
        <v>70</v>
      </c>
      <c r="D59" s="157" t="s">
        <v>576</v>
      </c>
      <c r="E59" s="178"/>
      <c r="F59" s="178"/>
      <c r="G59" s="179"/>
      <c r="H59" s="30">
        <v>0</v>
      </c>
      <c r="I59" s="34">
        <v>74950</v>
      </c>
      <c r="J59" s="35">
        <v>0</v>
      </c>
      <c r="K59" s="39" t="str">
        <f t="shared" si="1"/>
        <v>00011701000000000180</v>
      </c>
      <c r="L59" s="3" t="s">
        <v>577</v>
      </c>
    </row>
    <row r="60" spans="1:12" s="48" customFormat="1" ht="22.5">
      <c r="A60" s="40" t="s">
        <v>578</v>
      </c>
      <c r="B60" s="41" t="s">
        <v>6</v>
      </c>
      <c r="C60" s="42" t="s">
        <v>70</v>
      </c>
      <c r="D60" s="147" t="s">
        <v>579</v>
      </c>
      <c r="E60" s="180"/>
      <c r="F60" s="180"/>
      <c r="G60" s="181"/>
      <c r="H60" s="43">
        <v>0</v>
      </c>
      <c r="I60" s="44">
        <v>74950</v>
      </c>
      <c r="J60" s="45">
        <f>IF(IF(H60="",0,H60)=0,0,(IF(H60&gt;0,IF(I60&gt;H60,0,H60-I60),IF(I60&gt;H60,H60-I60,0))))</f>
        <v>0</v>
      </c>
      <c r="K60" s="46" t="str">
        <f t="shared" si="1"/>
        <v>00011701050130000180</v>
      </c>
      <c r="L60" s="47" t="str">
        <f>C60 &amp; D60 &amp; G60</f>
        <v>00011701050130000180</v>
      </c>
    </row>
    <row r="61" spans="1:12">
      <c r="A61" s="36" t="s">
        <v>580</v>
      </c>
      <c r="B61" s="37" t="s">
        <v>6</v>
      </c>
      <c r="C61" s="38" t="s">
        <v>70</v>
      </c>
      <c r="D61" s="157" t="s">
        <v>581</v>
      </c>
      <c r="E61" s="178"/>
      <c r="F61" s="178"/>
      <c r="G61" s="179"/>
      <c r="H61" s="30">
        <v>22760733</v>
      </c>
      <c r="I61" s="34">
        <v>0</v>
      </c>
      <c r="J61" s="35">
        <v>22760733</v>
      </c>
      <c r="K61" s="39" t="str">
        <f t="shared" si="1"/>
        <v>00020000000000000000</v>
      </c>
      <c r="L61" s="3" t="s">
        <v>582</v>
      </c>
    </row>
    <row r="62" spans="1:12" ht="33.75">
      <c r="A62" s="36" t="s">
        <v>583</v>
      </c>
      <c r="B62" s="37" t="s">
        <v>6</v>
      </c>
      <c r="C62" s="38" t="s">
        <v>70</v>
      </c>
      <c r="D62" s="157" t="s">
        <v>584</v>
      </c>
      <c r="E62" s="178"/>
      <c r="F62" s="178"/>
      <c r="G62" s="179"/>
      <c r="H62" s="30">
        <v>22760733</v>
      </c>
      <c r="I62" s="34">
        <v>0</v>
      </c>
      <c r="J62" s="35">
        <v>22760733</v>
      </c>
      <c r="K62" s="39" t="str">
        <f t="shared" si="1"/>
        <v>00020200000000000000</v>
      </c>
      <c r="L62" s="3" t="s">
        <v>585</v>
      </c>
    </row>
    <row r="63" spans="1:12" ht="22.5">
      <c r="A63" s="36" t="s">
        <v>586</v>
      </c>
      <c r="B63" s="37" t="s">
        <v>6</v>
      </c>
      <c r="C63" s="38" t="s">
        <v>70</v>
      </c>
      <c r="D63" s="157" t="s">
        <v>587</v>
      </c>
      <c r="E63" s="178"/>
      <c r="F63" s="178"/>
      <c r="G63" s="179"/>
      <c r="H63" s="30">
        <v>22760733</v>
      </c>
      <c r="I63" s="34">
        <v>0</v>
      </c>
      <c r="J63" s="35">
        <v>22760733</v>
      </c>
      <c r="K63" s="39" t="str">
        <f t="shared" si="1"/>
        <v>00020220000000000150</v>
      </c>
      <c r="L63" s="3" t="s">
        <v>588</v>
      </c>
    </row>
    <row r="64" spans="1:12" ht="22.5">
      <c r="A64" s="36" t="s">
        <v>589</v>
      </c>
      <c r="B64" s="37" t="s">
        <v>6</v>
      </c>
      <c r="C64" s="38" t="s">
        <v>70</v>
      </c>
      <c r="D64" s="157" t="s">
        <v>590</v>
      </c>
      <c r="E64" s="178"/>
      <c r="F64" s="178"/>
      <c r="G64" s="179"/>
      <c r="H64" s="30">
        <v>4013733</v>
      </c>
      <c r="I64" s="34">
        <v>0</v>
      </c>
      <c r="J64" s="35">
        <v>4013733</v>
      </c>
      <c r="K64" s="39" t="str">
        <f t="shared" si="1"/>
        <v>00020225555000000150</v>
      </c>
      <c r="L64" s="3" t="s">
        <v>591</v>
      </c>
    </row>
    <row r="65" spans="1:12" s="48" customFormat="1" ht="22.5">
      <c r="A65" s="40" t="s">
        <v>592</v>
      </c>
      <c r="B65" s="41" t="s">
        <v>6</v>
      </c>
      <c r="C65" s="42" t="s">
        <v>70</v>
      </c>
      <c r="D65" s="147" t="s">
        <v>593</v>
      </c>
      <c r="E65" s="180"/>
      <c r="F65" s="180"/>
      <c r="G65" s="181"/>
      <c r="H65" s="43">
        <v>4013733</v>
      </c>
      <c r="I65" s="44">
        <v>0</v>
      </c>
      <c r="J65" s="45">
        <f>IF(IF(H65="",0,H65)=0,0,(IF(H65&gt;0,IF(I65&gt;H65,0,H65-I65),IF(I65&gt;H65,H65-I65,0))))</f>
        <v>4013733</v>
      </c>
      <c r="K65" s="46" t="str">
        <f t="shared" si="1"/>
        <v>00020225555130000150</v>
      </c>
      <c r="L65" s="47" t="str">
        <f>C65 &amp; D65 &amp; G65</f>
        <v>00020225555130000150</v>
      </c>
    </row>
    <row r="66" spans="1:12">
      <c r="A66" s="36" t="s">
        <v>594</v>
      </c>
      <c r="B66" s="37" t="s">
        <v>6</v>
      </c>
      <c r="C66" s="38" t="s">
        <v>70</v>
      </c>
      <c r="D66" s="157" t="s">
        <v>595</v>
      </c>
      <c r="E66" s="178"/>
      <c r="F66" s="178"/>
      <c r="G66" s="179"/>
      <c r="H66" s="30">
        <v>18747000</v>
      </c>
      <c r="I66" s="34">
        <v>0</v>
      </c>
      <c r="J66" s="35">
        <v>18747000</v>
      </c>
      <c r="K66" s="39" t="str">
        <f t="shared" si="1"/>
        <v>00020229999000000150</v>
      </c>
      <c r="L66" s="3" t="s">
        <v>596</v>
      </c>
    </row>
    <row r="67" spans="1:12" s="48" customFormat="1">
      <c r="A67" s="40" t="s">
        <v>597</v>
      </c>
      <c r="B67" s="41" t="s">
        <v>6</v>
      </c>
      <c r="C67" s="42" t="s">
        <v>70</v>
      </c>
      <c r="D67" s="147" t="s">
        <v>598</v>
      </c>
      <c r="E67" s="180"/>
      <c r="F67" s="180"/>
      <c r="G67" s="181"/>
      <c r="H67" s="43">
        <v>18747000</v>
      </c>
      <c r="I67" s="44">
        <v>0</v>
      </c>
      <c r="J67" s="45">
        <f>IF(IF(H67="",0,H67)=0,0,(IF(H67&gt;0,IF(I67&gt;H67,0,H67-I67),IF(I67&gt;H67,H67-I67,0))))</f>
        <v>18747000</v>
      </c>
      <c r="K67" s="46" t="str">
        <f t="shared" si="1"/>
        <v>00020229999130000150</v>
      </c>
      <c r="L67" s="47" t="str">
        <f>C67 &amp; D67 &amp; G67</f>
        <v>00020229999130000150</v>
      </c>
    </row>
    <row r="68" spans="1:12" ht="3.75" hidden="1" customHeight="1" thickBot="1">
      <c r="A68" s="49"/>
      <c r="B68" s="50"/>
      <c r="C68" s="51"/>
      <c r="D68" s="52"/>
      <c r="E68" s="52"/>
      <c r="F68" s="52"/>
      <c r="G68" s="52"/>
      <c r="H68" s="53"/>
      <c r="I68" s="54"/>
      <c r="J68" s="55"/>
      <c r="K68" s="56"/>
    </row>
    <row r="69" spans="1:12">
      <c r="A69" s="57"/>
      <c r="B69" s="58"/>
      <c r="C69" s="2"/>
      <c r="D69" s="2"/>
      <c r="E69" s="2"/>
      <c r="F69" s="2"/>
      <c r="G69" s="2"/>
      <c r="H69" s="59"/>
      <c r="I69" s="59"/>
      <c r="J69" s="2"/>
      <c r="K69" s="2"/>
    </row>
    <row r="70" spans="1:12" ht="12.75" customHeight="1">
      <c r="A70" s="176" t="s">
        <v>24</v>
      </c>
      <c r="B70" s="176"/>
      <c r="C70" s="176"/>
      <c r="D70" s="176"/>
      <c r="E70" s="176"/>
      <c r="F70" s="176"/>
      <c r="G70" s="176"/>
      <c r="H70" s="176"/>
      <c r="I70" s="176"/>
      <c r="J70" s="176"/>
      <c r="K70" s="60"/>
    </row>
    <row r="71" spans="1:12">
      <c r="A71" s="18"/>
      <c r="B71" s="18"/>
      <c r="C71" s="19"/>
      <c r="D71" s="19"/>
      <c r="E71" s="19"/>
      <c r="F71" s="19"/>
      <c r="G71" s="19"/>
      <c r="H71" s="20"/>
      <c r="I71" s="20"/>
      <c r="J71" s="12" t="s">
        <v>20</v>
      </c>
      <c r="K71" s="12"/>
    </row>
    <row r="72" spans="1:12" ht="12.75" customHeight="1">
      <c r="A72" s="132" t="s">
        <v>38</v>
      </c>
      <c r="B72" s="132" t="s">
        <v>39</v>
      </c>
      <c r="C72" s="138" t="s">
        <v>43</v>
      </c>
      <c r="D72" s="139"/>
      <c r="E72" s="139"/>
      <c r="F72" s="139"/>
      <c r="G72" s="140"/>
      <c r="H72" s="132" t="s">
        <v>41</v>
      </c>
      <c r="I72" s="132" t="s">
        <v>23</v>
      </c>
      <c r="J72" s="132" t="s">
        <v>42</v>
      </c>
      <c r="K72" s="23"/>
    </row>
    <row r="73" spans="1:12">
      <c r="A73" s="133"/>
      <c r="B73" s="133"/>
      <c r="C73" s="141"/>
      <c r="D73" s="142"/>
      <c r="E73" s="142"/>
      <c r="F73" s="142"/>
      <c r="G73" s="143"/>
      <c r="H73" s="133"/>
      <c r="I73" s="133"/>
      <c r="J73" s="133"/>
      <c r="K73" s="23"/>
    </row>
    <row r="74" spans="1:12">
      <c r="A74" s="134"/>
      <c r="B74" s="134"/>
      <c r="C74" s="144"/>
      <c r="D74" s="145"/>
      <c r="E74" s="145"/>
      <c r="F74" s="145"/>
      <c r="G74" s="146"/>
      <c r="H74" s="134"/>
      <c r="I74" s="134"/>
      <c r="J74" s="134"/>
      <c r="K74" s="23"/>
    </row>
    <row r="75" spans="1:12" ht="13.5" thickBot="1">
      <c r="A75" s="24">
        <v>1</v>
      </c>
      <c r="B75" s="25">
        <v>2</v>
      </c>
      <c r="C75" s="162">
        <v>3</v>
      </c>
      <c r="D75" s="163"/>
      <c r="E75" s="163"/>
      <c r="F75" s="163"/>
      <c r="G75" s="164"/>
      <c r="H75" s="26" t="s">
        <v>2</v>
      </c>
      <c r="I75" s="26" t="s">
        <v>25</v>
      </c>
      <c r="J75" s="26" t="s">
        <v>26</v>
      </c>
      <c r="K75" s="27"/>
    </row>
    <row r="76" spans="1:12">
      <c r="A76" s="28" t="s">
        <v>5</v>
      </c>
      <c r="B76" s="29" t="s">
        <v>7</v>
      </c>
      <c r="C76" s="135" t="s">
        <v>17</v>
      </c>
      <c r="D76" s="136"/>
      <c r="E76" s="136"/>
      <c r="F76" s="136"/>
      <c r="G76" s="137"/>
      <c r="H76" s="30">
        <v>89070553.280000001</v>
      </c>
      <c r="I76" s="30">
        <v>6134232.0499999998</v>
      </c>
      <c r="J76" s="31">
        <v>82936321.230000004</v>
      </c>
    </row>
    <row r="77" spans="1:12" ht="12.75" customHeight="1">
      <c r="A77" s="61" t="s">
        <v>4</v>
      </c>
      <c r="B77" s="33"/>
      <c r="C77" s="177"/>
      <c r="D77" s="178"/>
      <c r="E77" s="178"/>
      <c r="F77" s="178"/>
      <c r="G77" s="179"/>
      <c r="H77" s="62"/>
      <c r="I77" s="63"/>
      <c r="J77" s="64"/>
    </row>
    <row r="78" spans="1:12">
      <c r="A78" s="36" t="s">
        <v>92</v>
      </c>
      <c r="B78" s="37" t="s">
        <v>7</v>
      </c>
      <c r="C78" s="38" t="s">
        <v>70</v>
      </c>
      <c r="D78" s="65" t="s">
        <v>95</v>
      </c>
      <c r="E78" s="157" t="s">
        <v>94</v>
      </c>
      <c r="F78" s="158"/>
      <c r="G78" s="66" t="s">
        <v>70</v>
      </c>
      <c r="H78" s="30">
        <v>2731042.46</v>
      </c>
      <c r="I78" s="34">
        <v>261869.9</v>
      </c>
      <c r="J78" s="35">
        <v>2469172.56</v>
      </c>
      <c r="K78" s="39" t="str">
        <f t="shared" ref="K78:K141" si="2">C78 &amp; D78 &amp;E78 &amp; F78 &amp; G78</f>
        <v>00001000000000000000</v>
      </c>
      <c r="L78" s="4" t="s">
        <v>93</v>
      </c>
    </row>
    <row r="79" spans="1:12" ht="33.75">
      <c r="A79" s="36" t="s">
        <v>96</v>
      </c>
      <c r="B79" s="37" t="s">
        <v>7</v>
      </c>
      <c r="C79" s="38" t="s">
        <v>70</v>
      </c>
      <c r="D79" s="65" t="s">
        <v>98</v>
      </c>
      <c r="E79" s="157" t="s">
        <v>94</v>
      </c>
      <c r="F79" s="158"/>
      <c r="G79" s="66" t="s">
        <v>70</v>
      </c>
      <c r="H79" s="30">
        <v>1560614.22</v>
      </c>
      <c r="I79" s="34">
        <v>8300</v>
      </c>
      <c r="J79" s="35">
        <v>1552314.22</v>
      </c>
      <c r="K79" s="39" t="str">
        <f t="shared" si="2"/>
        <v>00001030000000000000</v>
      </c>
      <c r="L79" s="4" t="s">
        <v>97</v>
      </c>
    </row>
    <row r="80" spans="1:12">
      <c r="A80" s="36"/>
      <c r="B80" s="37" t="s">
        <v>7</v>
      </c>
      <c r="C80" s="38" t="s">
        <v>70</v>
      </c>
      <c r="D80" s="65" t="s">
        <v>98</v>
      </c>
      <c r="E80" s="157" t="s">
        <v>100</v>
      </c>
      <c r="F80" s="158"/>
      <c r="G80" s="66" t="s">
        <v>70</v>
      </c>
      <c r="H80" s="30">
        <v>1499000</v>
      </c>
      <c r="I80" s="34">
        <v>0</v>
      </c>
      <c r="J80" s="35">
        <v>1499000</v>
      </c>
      <c r="K80" s="39" t="str">
        <f t="shared" si="2"/>
        <v>00001031800222300000</v>
      </c>
      <c r="L80" s="4" t="s">
        <v>99</v>
      </c>
    </row>
    <row r="81" spans="1:12" ht="22.5">
      <c r="A81" s="36" t="s">
        <v>101</v>
      </c>
      <c r="B81" s="37" t="s">
        <v>7</v>
      </c>
      <c r="C81" s="38" t="s">
        <v>70</v>
      </c>
      <c r="D81" s="65" t="s">
        <v>98</v>
      </c>
      <c r="E81" s="157" t="s">
        <v>100</v>
      </c>
      <c r="F81" s="158"/>
      <c r="G81" s="66" t="s">
        <v>7</v>
      </c>
      <c r="H81" s="30">
        <v>1499000</v>
      </c>
      <c r="I81" s="34">
        <v>0</v>
      </c>
      <c r="J81" s="35">
        <v>1499000</v>
      </c>
      <c r="K81" s="39" t="str">
        <f t="shared" si="2"/>
        <v>00001031800222300200</v>
      </c>
      <c r="L81" s="4" t="s">
        <v>102</v>
      </c>
    </row>
    <row r="82" spans="1:12" ht="22.5">
      <c r="A82" s="36" t="s">
        <v>103</v>
      </c>
      <c r="B82" s="37" t="s">
        <v>7</v>
      </c>
      <c r="C82" s="38" t="s">
        <v>70</v>
      </c>
      <c r="D82" s="65" t="s">
        <v>98</v>
      </c>
      <c r="E82" s="157" t="s">
        <v>100</v>
      </c>
      <c r="F82" s="158"/>
      <c r="G82" s="66" t="s">
        <v>105</v>
      </c>
      <c r="H82" s="30">
        <v>1499000</v>
      </c>
      <c r="I82" s="34">
        <v>0</v>
      </c>
      <c r="J82" s="35">
        <v>1499000</v>
      </c>
      <c r="K82" s="39" t="str">
        <f t="shared" si="2"/>
        <v>00001031800222300240</v>
      </c>
      <c r="L82" s="4" t="s">
        <v>104</v>
      </c>
    </row>
    <row r="83" spans="1:12" s="48" customFormat="1">
      <c r="A83" s="40" t="s">
        <v>106</v>
      </c>
      <c r="B83" s="41" t="s">
        <v>7</v>
      </c>
      <c r="C83" s="42" t="s">
        <v>70</v>
      </c>
      <c r="D83" s="67" t="s">
        <v>98</v>
      </c>
      <c r="E83" s="147" t="s">
        <v>100</v>
      </c>
      <c r="F83" s="148"/>
      <c r="G83" s="68" t="s">
        <v>107</v>
      </c>
      <c r="H83" s="43">
        <v>1499000</v>
      </c>
      <c r="I83" s="44">
        <v>0</v>
      </c>
      <c r="J83" s="45">
        <f>IF(IF(H83="",0,H83)=0,0,(IF(H83&gt;0,IF(I83&gt;H83,0,H83-I83),IF(I83&gt;H83,H83-I83,0))))</f>
        <v>1499000</v>
      </c>
      <c r="K83" s="39" t="str">
        <f t="shared" si="2"/>
        <v>00001031800222300244</v>
      </c>
      <c r="L83" s="47" t="str">
        <f>C83 &amp; D83 &amp;E83 &amp; F83 &amp; G83</f>
        <v>00001031800222300244</v>
      </c>
    </row>
    <row r="84" spans="1:12">
      <c r="A84" s="36"/>
      <c r="B84" s="37" t="s">
        <v>7</v>
      </c>
      <c r="C84" s="38" t="s">
        <v>70</v>
      </c>
      <c r="D84" s="65" t="s">
        <v>98</v>
      </c>
      <c r="E84" s="157" t="s">
        <v>109</v>
      </c>
      <c r="F84" s="158"/>
      <c r="G84" s="66" t="s">
        <v>70</v>
      </c>
      <c r="H84" s="30">
        <v>45614.22</v>
      </c>
      <c r="I84" s="34">
        <v>0</v>
      </c>
      <c r="J84" s="35">
        <v>45614.22</v>
      </c>
      <c r="K84" s="39" t="str">
        <f t="shared" si="2"/>
        <v>00001031800222400000</v>
      </c>
      <c r="L84" s="4" t="s">
        <v>108</v>
      </c>
    </row>
    <row r="85" spans="1:12" ht="22.5">
      <c r="A85" s="36" t="s">
        <v>101</v>
      </c>
      <c r="B85" s="37" t="s">
        <v>7</v>
      </c>
      <c r="C85" s="38" t="s">
        <v>70</v>
      </c>
      <c r="D85" s="65" t="s">
        <v>98</v>
      </c>
      <c r="E85" s="157" t="s">
        <v>109</v>
      </c>
      <c r="F85" s="158"/>
      <c r="G85" s="66" t="s">
        <v>7</v>
      </c>
      <c r="H85" s="30">
        <v>45614.22</v>
      </c>
      <c r="I85" s="34">
        <v>0</v>
      </c>
      <c r="J85" s="35">
        <v>45614.22</v>
      </c>
      <c r="K85" s="39" t="str">
        <f t="shared" si="2"/>
        <v>00001031800222400200</v>
      </c>
      <c r="L85" s="4" t="s">
        <v>110</v>
      </c>
    </row>
    <row r="86" spans="1:12" ht="22.5">
      <c r="A86" s="36" t="s">
        <v>103</v>
      </c>
      <c r="B86" s="37" t="s">
        <v>7</v>
      </c>
      <c r="C86" s="38" t="s">
        <v>70</v>
      </c>
      <c r="D86" s="65" t="s">
        <v>98</v>
      </c>
      <c r="E86" s="157" t="s">
        <v>109</v>
      </c>
      <c r="F86" s="158"/>
      <c r="G86" s="66" t="s">
        <v>105</v>
      </c>
      <c r="H86" s="30">
        <v>45614.22</v>
      </c>
      <c r="I86" s="34">
        <v>0</v>
      </c>
      <c r="J86" s="35">
        <v>45614.22</v>
      </c>
      <c r="K86" s="39" t="str">
        <f t="shared" si="2"/>
        <v>00001031800222400240</v>
      </c>
      <c r="L86" s="4" t="s">
        <v>111</v>
      </c>
    </row>
    <row r="87" spans="1:12" s="48" customFormat="1">
      <c r="A87" s="40" t="s">
        <v>106</v>
      </c>
      <c r="B87" s="41" t="s">
        <v>7</v>
      </c>
      <c r="C87" s="42" t="s">
        <v>70</v>
      </c>
      <c r="D87" s="67" t="s">
        <v>98</v>
      </c>
      <c r="E87" s="147" t="s">
        <v>109</v>
      </c>
      <c r="F87" s="148"/>
      <c r="G87" s="68" t="s">
        <v>107</v>
      </c>
      <c r="H87" s="43">
        <v>45614.22</v>
      </c>
      <c r="I87" s="44">
        <v>0</v>
      </c>
      <c r="J87" s="45">
        <f>IF(IF(H87="",0,H87)=0,0,(IF(H87&gt;0,IF(I87&gt;H87,0,H87-I87),IF(I87&gt;H87,H87-I87,0))))</f>
        <v>45614.22</v>
      </c>
      <c r="K87" s="39" t="str">
        <f t="shared" si="2"/>
        <v>00001031800222400244</v>
      </c>
      <c r="L87" s="47" t="str">
        <f>C87 &amp; D87 &amp;E87 &amp; F87 &amp; G87</f>
        <v>00001031800222400244</v>
      </c>
    </row>
    <row r="88" spans="1:12">
      <c r="A88" s="36"/>
      <c r="B88" s="37" t="s">
        <v>7</v>
      </c>
      <c r="C88" s="38" t="s">
        <v>70</v>
      </c>
      <c r="D88" s="65" t="s">
        <v>98</v>
      </c>
      <c r="E88" s="157" t="s">
        <v>113</v>
      </c>
      <c r="F88" s="158"/>
      <c r="G88" s="66" t="s">
        <v>70</v>
      </c>
      <c r="H88" s="30">
        <v>16000</v>
      </c>
      <c r="I88" s="34">
        <v>8300</v>
      </c>
      <c r="J88" s="35">
        <v>7700</v>
      </c>
      <c r="K88" s="39" t="str">
        <f t="shared" si="2"/>
        <v>00001039290002110000</v>
      </c>
      <c r="L88" s="4" t="s">
        <v>112</v>
      </c>
    </row>
    <row r="89" spans="1:12" ht="22.5">
      <c r="A89" s="36" t="s">
        <v>101</v>
      </c>
      <c r="B89" s="37" t="s">
        <v>7</v>
      </c>
      <c r="C89" s="38" t="s">
        <v>70</v>
      </c>
      <c r="D89" s="65" t="s">
        <v>98</v>
      </c>
      <c r="E89" s="157" t="s">
        <v>113</v>
      </c>
      <c r="F89" s="158"/>
      <c r="G89" s="66" t="s">
        <v>7</v>
      </c>
      <c r="H89" s="30">
        <v>16000</v>
      </c>
      <c r="I89" s="34">
        <v>8300</v>
      </c>
      <c r="J89" s="35">
        <v>7700</v>
      </c>
      <c r="K89" s="39" t="str">
        <f t="shared" si="2"/>
        <v>00001039290002110200</v>
      </c>
      <c r="L89" s="4" t="s">
        <v>114</v>
      </c>
    </row>
    <row r="90" spans="1:12" ht="22.5">
      <c r="A90" s="36" t="s">
        <v>103</v>
      </c>
      <c r="B90" s="37" t="s">
        <v>7</v>
      </c>
      <c r="C90" s="38" t="s">
        <v>70</v>
      </c>
      <c r="D90" s="65" t="s">
        <v>98</v>
      </c>
      <c r="E90" s="157" t="s">
        <v>113</v>
      </c>
      <c r="F90" s="158"/>
      <c r="G90" s="66" t="s">
        <v>105</v>
      </c>
      <c r="H90" s="30">
        <v>16000</v>
      </c>
      <c r="I90" s="34">
        <v>8300</v>
      </c>
      <c r="J90" s="35">
        <v>7700</v>
      </c>
      <c r="K90" s="39" t="str">
        <f t="shared" si="2"/>
        <v>00001039290002110240</v>
      </c>
      <c r="L90" s="4" t="s">
        <v>115</v>
      </c>
    </row>
    <row r="91" spans="1:12" s="48" customFormat="1">
      <c r="A91" s="40" t="s">
        <v>106</v>
      </c>
      <c r="B91" s="41" t="s">
        <v>7</v>
      </c>
      <c r="C91" s="42" t="s">
        <v>70</v>
      </c>
      <c r="D91" s="67" t="s">
        <v>98</v>
      </c>
      <c r="E91" s="147" t="s">
        <v>113</v>
      </c>
      <c r="F91" s="148"/>
      <c r="G91" s="68" t="s">
        <v>107</v>
      </c>
      <c r="H91" s="43">
        <v>16000</v>
      </c>
      <c r="I91" s="44">
        <v>8300</v>
      </c>
      <c r="J91" s="45">
        <f>IF(IF(H91="",0,H91)=0,0,(IF(H91&gt;0,IF(I91&gt;H91,0,H91-I91),IF(I91&gt;H91,H91-I91,0))))</f>
        <v>7700</v>
      </c>
      <c r="K91" s="39" t="str">
        <f t="shared" si="2"/>
        <v>00001039290002110244</v>
      </c>
      <c r="L91" s="47" t="str">
        <f>C91 &amp; D91 &amp;E91 &amp; F91 &amp; G91</f>
        <v>00001039290002110244</v>
      </c>
    </row>
    <row r="92" spans="1:12" ht="33.75">
      <c r="A92" s="36" t="s">
        <v>116</v>
      </c>
      <c r="B92" s="37" t="s">
        <v>7</v>
      </c>
      <c r="C92" s="38" t="s">
        <v>70</v>
      </c>
      <c r="D92" s="65" t="s">
        <v>118</v>
      </c>
      <c r="E92" s="157" t="s">
        <v>94</v>
      </c>
      <c r="F92" s="158"/>
      <c r="G92" s="66" t="s">
        <v>70</v>
      </c>
      <c r="H92" s="30">
        <v>400000</v>
      </c>
      <c r="I92" s="34">
        <v>100000</v>
      </c>
      <c r="J92" s="35">
        <v>300000</v>
      </c>
      <c r="K92" s="39" t="str">
        <f t="shared" si="2"/>
        <v>00001060000000000000</v>
      </c>
      <c r="L92" s="4" t="s">
        <v>117</v>
      </c>
    </row>
    <row r="93" spans="1:12">
      <c r="A93" s="36"/>
      <c r="B93" s="37" t="s">
        <v>7</v>
      </c>
      <c r="C93" s="38" t="s">
        <v>70</v>
      </c>
      <c r="D93" s="65" t="s">
        <v>118</v>
      </c>
      <c r="E93" s="157" t="s">
        <v>120</v>
      </c>
      <c r="F93" s="158"/>
      <c r="G93" s="66" t="s">
        <v>70</v>
      </c>
      <c r="H93" s="30">
        <v>400000</v>
      </c>
      <c r="I93" s="34">
        <v>100000</v>
      </c>
      <c r="J93" s="35">
        <v>300000</v>
      </c>
      <c r="K93" s="39" t="str">
        <f t="shared" si="2"/>
        <v>00001069170095210000</v>
      </c>
      <c r="L93" s="4" t="s">
        <v>119</v>
      </c>
    </row>
    <row r="94" spans="1:12">
      <c r="A94" s="36" t="s">
        <v>121</v>
      </c>
      <c r="B94" s="37" t="s">
        <v>7</v>
      </c>
      <c r="C94" s="38" t="s">
        <v>70</v>
      </c>
      <c r="D94" s="65" t="s">
        <v>118</v>
      </c>
      <c r="E94" s="157" t="s">
        <v>120</v>
      </c>
      <c r="F94" s="158"/>
      <c r="G94" s="66" t="s">
        <v>8</v>
      </c>
      <c r="H94" s="30">
        <v>400000</v>
      </c>
      <c r="I94" s="34">
        <v>100000</v>
      </c>
      <c r="J94" s="35">
        <v>300000</v>
      </c>
      <c r="K94" s="39" t="str">
        <f t="shared" si="2"/>
        <v>00001069170095210500</v>
      </c>
      <c r="L94" s="4" t="s">
        <v>122</v>
      </c>
    </row>
    <row r="95" spans="1:12" s="48" customFormat="1">
      <c r="A95" s="40" t="s">
        <v>123</v>
      </c>
      <c r="B95" s="41" t="s">
        <v>7</v>
      </c>
      <c r="C95" s="42" t="s">
        <v>70</v>
      </c>
      <c r="D95" s="67" t="s">
        <v>118</v>
      </c>
      <c r="E95" s="147" t="s">
        <v>120</v>
      </c>
      <c r="F95" s="148"/>
      <c r="G95" s="68" t="s">
        <v>124</v>
      </c>
      <c r="H95" s="43">
        <v>400000</v>
      </c>
      <c r="I95" s="44">
        <v>100000</v>
      </c>
      <c r="J95" s="45">
        <f>IF(IF(H95="",0,H95)=0,0,(IF(H95&gt;0,IF(I95&gt;H95,0,H95-I95),IF(I95&gt;H95,H95-I95,0))))</f>
        <v>300000</v>
      </c>
      <c r="K95" s="39" t="str">
        <f t="shared" si="2"/>
        <v>00001069170095210540</v>
      </c>
      <c r="L95" s="47" t="str">
        <f>C95 &amp; D95 &amp;E95 &amp; F95 &amp; G95</f>
        <v>00001069170095210540</v>
      </c>
    </row>
    <row r="96" spans="1:12">
      <c r="A96" s="36" t="s">
        <v>125</v>
      </c>
      <c r="B96" s="37" t="s">
        <v>7</v>
      </c>
      <c r="C96" s="38" t="s">
        <v>70</v>
      </c>
      <c r="D96" s="65" t="s">
        <v>127</v>
      </c>
      <c r="E96" s="157" t="s">
        <v>94</v>
      </c>
      <c r="F96" s="158"/>
      <c r="G96" s="66" t="s">
        <v>70</v>
      </c>
      <c r="H96" s="30">
        <v>100000</v>
      </c>
      <c r="I96" s="34">
        <v>0</v>
      </c>
      <c r="J96" s="35">
        <v>100000</v>
      </c>
      <c r="K96" s="39" t="str">
        <f t="shared" si="2"/>
        <v>00001110000000000000</v>
      </c>
      <c r="L96" s="4" t="s">
        <v>126</v>
      </c>
    </row>
    <row r="97" spans="1:12">
      <c r="A97" s="36"/>
      <c r="B97" s="37" t="s">
        <v>7</v>
      </c>
      <c r="C97" s="38" t="s">
        <v>70</v>
      </c>
      <c r="D97" s="65" t="s">
        <v>127</v>
      </c>
      <c r="E97" s="157" t="s">
        <v>129</v>
      </c>
      <c r="F97" s="158"/>
      <c r="G97" s="66" t="s">
        <v>70</v>
      </c>
      <c r="H97" s="30">
        <v>100000</v>
      </c>
      <c r="I97" s="34">
        <v>0</v>
      </c>
      <c r="J97" s="35">
        <v>100000</v>
      </c>
      <c r="K97" s="39" t="str">
        <f t="shared" si="2"/>
        <v>00001119390010010000</v>
      </c>
      <c r="L97" s="4" t="s">
        <v>128</v>
      </c>
    </row>
    <row r="98" spans="1:12">
      <c r="A98" s="36" t="s">
        <v>130</v>
      </c>
      <c r="B98" s="37" t="s">
        <v>7</v>
      </c>
      <c r="C98" s="38" t="s">
        <v>70</v>
      </c>
      <c r="D98" s="65" t="s">
        <v>127</v>
      </c>
      <c r="E98" s="157" t="s">
        <v>129</v>
      </c>
      <c r="F98" s="158"/>
      <c r="G98" s="66" t="s">
        <v>132</v>
      </c>
      <c r="H98" s="30">
        <v>100000</v>
      </c>
      <c r="I98" s="34">
        <v>0</v>
      </c>
      <c r="J98" s="35">
        <v>100000</v>
      </c>
      <c r="K98" s="39" t="str">
        <f t="shared" si="2"/>
        <v>00001119390010010800</v>
      </c>
      <c r="L98" s="4" t="s">
        <v>131</v>
      </c>
    </row>
    <row r="99" spans="1:12" s="48" customFormat="1">
      <c r="A99" s="40" t="s">
        <v>133</v>
      </c>
      <c r="B99" s="41" t="s">
        <v>7</v>
      </c>
      <c r="C99" s="42" t="s">
        <v>70</v>
      </c>
      <c r="D99" s="67" t="s">
        <v>127</v>
      </c>
      <c r="E99" s="147" t="s">
        <v>129</v>
      </c>
      <c r="F99" s="148"/>
      <c r="G99" s="68" t="s">
        <v>134</v>
      </c>
      <c r="H99" s="43">
        <v>100000</v>
      </c>
      <c r="I99" s="44">
        <v>0</v>
      </c>
      <c r="J99" s="45">
        <f>IF(IF(H99="",0,H99)=0,0,(IF(H99&gt;0,IF(I99&gt;H99,0,H99-I99),IF(I99&gt;H99,H99-I99,0))))</f>
        <v>100000</v>
      </c>
      <c r="K99" s="39" t="str">
        <f t="shared" si="2"/>
        <v>00001119390010010870</v>
      </c>
      <c r="L99" s="47" t="str">
        <f>C99 &amp; D99 &amp;E99 &amp; F99 &amp; G99</f>
        <v>00001119390010010870</v>
      </c>
    </row>
    <row r="100" spans="1:12">
      <c r="A100" s="36" t="s">
        <v>135</v>
      </c>
      <c r="B100" s="37" t="s">
        <v>7</v>
      </c>
      <c r="C100" s="38" t="s">
        <v>70</v>
      </c>
      <c r="D100" s="65" t="s">
        <v>137</v>
      </c>
      <c r="E100" s="157" t="s">
        <v>94</v>
      </c>
      <c r="F100" s="158"/>
      <c r="G100" s="66" t="s">
        <v>70</v>
      </c>
      <c r="H100" s="30">
        <v>670428.24</v>
      </c>
      <c r="I100" s="34">
        <v>153569.9</v>
      </c>
      <c r="J100" s="35">
        <v>516858.34</v>
      </c>
      <c r="K100" s="39" t="str">
        <f t="shared" si="2"/>
        <v>00001130000000000000</v>
      </c>
      <c r="L100" s="4" t="s">
        <v>136</v>
      </c>
    </row>
    <row r="101" spans="1:12">
      <c r="A101" s="36"/>
      <c r="B101" s="37" t="s">
        <v>7</v>
      </c>
      <c r="C101" s="38" t="s">
        <v>70</v>
      </c>
      <c r="D101" s="65" t="s">
        <v>137</v>
      </c>
      <c r="E101" s="157" t="s">
        <v>139</v>
      </c>
      <c r="F101" s="158"/>
      <c r="G101" s="66" t="s">
        <v>70</v>
      </c>
      <c r="H101" s="30">
        <v>9000</v>
      </c>
      <c r="I101" s="34">
        <v>0</v>
      </c>
      <c r="J101" s="35">
        <v>9000</v>
      </c>
      <c r="K101" s="39" t="str">
        <f t="shared" si="2"/>
        <v>00001130900113110000</v>
      </c>
      <c r="L101" s="4" t="s">
        <v>138</v>
      </c>
    </row>
    <row r="102" spans="1:12" ht="22.5">
      <c r="A102" s="36" t="s">
        <v>101</v>
      </c>
      <c r="B102" s="37" t="s">
        <v>7</v>
      </c>
      <c r="C102" s="38" t="s">
        <v>70</v>
      </c>
      <c r="D102" s="65" t="s">
        <v>137</v>
      </c>
      <c r="E102" s="157" t="s">
        <v>139</v>
      </c>
      <c r="F102" s="158"/>
      <c r="G102" s="66" t="s">
        <v>7</v>
      </c>
      <c r="H102" s="30">
        <v>9000</v>
      </c>
      <c r="I102" s="34">
        <v>0</v>
      </c>
      <c r="J102" s="35">
        <v>9000</v>
      </c>
      <c r="K102" s="39" t="str">
        <f t="shared" si="2"/>
        <v>00001130900113110200</v>
      </c>
      <c r="L102" s="4" t="s">
        <v>140</v>
      </c>
    </row>
    <row r="103" spans="1:12" ht="22.5">
      <c r="A103" s="36" t="s">
        <v>103</v>
      </c>
      <c r="B103" s="37" t="s">
        <v>7</v>
      </c>
      <c r="C103" s="38" t="s">
        <v>70</v>
      </c>
      <c r="D103" s="65" t="s">
        <v>137</v>
      </c>
      <c r="E103" s="157" t="s">
        <v>139</v>
      </c>
      <c r="F103" s="158"/>
      <c r="G103" s="66" t="s">
        <v>105</v>
      </c>
      <c r="H103" s="30">
        <v>9000</v>
      </c>
      <c r="I103" s="34">
        <v>0</v>
      </c>
      <c r="J103" s="35">
        <v>9000</v>
      </c>
      <c r="K103" s="39" t="str">
        <f t="shared" si="2"/>
        <v>00001130900113110240</v>
      </c>
      <c r="L103" s="4" t="s">
        <v>141</v>
      </c>
    </row>
    <row r="104" spans="1:12" s="48" customFormat="1">
      <c r="A104" s="40" t="s">
        <v>106</v>
      </c>
      <c r="B104" s="41" t="s">
        <v>7</v>
      </c>
      <c r="C104" s="42" t="s">
        <v>70</v>
      </c>
      <c r="D104" s="67" t="s">
        <v>137</v>
      </c>
      <c r="E104" s="147" t="s">
        <v>139</v>
      </c>
      <c r="F104" s="148"/>
      <c r="G104" s="68" t="s">
        <v>107</v>
      </c>
      <c r="H104" s="43">
        <v>9000</v>
      </c>
      <c r="I104" s="44">
        <v>0</v>
      </c>
      <c r="J104" s="45">
        <f>IF(IF(H104="",0,H104)=0,0,(IF(H104&gt;0,IF(I104&gt;H104,0,H104-I104),IF(I104&gt;H104,H104-I104,0))))</f>
        <v>9000</v>
      </c>
      <c r="K104" s="39" t="str">
        <f t="shared" si="2"/>
        <v>00001130900113110244</v>
      </c>
      <c r="L104" s="47" t="str">
        <f>C104 &amp; D104 &amp;E104 &amp; F104 &amp; G104</f>
        <v>00001130900113110244</v>
      </c>
    </row>
    <row r="105" spans="1:12">
      <c r="A105" s="36"/>
      <c r="B105" s="37" t="s">
        <v>7</v>
      </c>
      <c r="C105" s="38" t="s">
        <v>70</v>
      </c>
      <c r="D105" s="65" t="s">
        <v>137</v>
      </c>
      <c r="E105" s="157" t="s">
        <v>143</v>
      </c>
      <c r="F105" s="158"/>
      <c r="G105" s="66" t="s">
        <v>70</v>
      </c>
      <c r="H105" s="30">
        <v>2200</v>
      </c>
      <c r="I105" s="34">
        <v>0</v>
      </c>
      <c r="J105" s="35">
        <v>2200</v>
      </c>
      <c r="K105" s="39" t="str">
        <f t="shared" si="2"/>
        <v>00001130900331100000</v>
      </c>
      <c r="L105" s="4" t="s">
        <v>142</v>
      </c>
    </row>
    <row r="106" spans="1:12" ht="22.5">
      <c r="A106" s="36" t="s">
        <v>101</v>
      </c>
      <c r="B106" s="37" t="s">
        <v>7</v>
      </c>
      <c r="C106" s="38" t="s">
        <v>70</v>
      </c>
      <c r="D106" s="65" t="s">
        <v>137</v>
      </c>
      <c r="E106" s="157" t="s">
        <v>143</v>
      </c>
      <c r="F106" s="158"/>
      <c r="G106" s="66" t="s">
        <v>7</v>
      </c>
      <c r="H106" s="30">
        <v>2200</v>
      </c>
      <c r="I106" s="34">
        <v>0</v>
      </c>
      <c r="J106" s="35">
        <v>2200</v>
      </c>
      <c r="K106" s="39" t="str">
        <f t="shared" si="2"/>
        <v>00001130900331100200</v>
      </c>
      <c r="L106" s="4" t="s">
        <v>144</v>
      </c>
    </row>
    <row r="107" spans="1:12" ht="22.5">
      <c r="A107" s="36" t="s">
        <v>103</v>
      </c>
      <c r="B107" s="37" t="s">
        <v>7</v>
      </c>
      <c r="C107" s="38" t="s">
        <v>70</v>
      </c>
      <c r="D107" s="65" t="s">
        <v>137</v>
      </c>
      <c r="E107" s="157" t="s">
        <v>143</v>
      </c>
      <c r="F107" s="158"/>
      <c r="G107" s="66" t="s">
        <v>105</v>
      </c>
      <c r="H107" s="30">
        <v>2200</v>
      </c>
      <c r="I107" s="34">
        <v>0</v>
      </c>
      <c r="J107" s="35">
        <v>2200</v>
      </c>
      <c r="K107" s="39" t="str">
        <f t="shared" si="2"/>
        <v>00001130900331100240</v>
      </c>
      <c r="L107" s="4" t="s">
        <v>145</v>
      </c>
    </row>
    <row r="108" spans="1:12" s="48" customFormat="1">
      <c r="A108" s="40" t="s">
        <v>106</v>
      </c>
      <c r="B108" s="41" t="s">
        <v>7</v>
      </c>
      <c r="C108" s="42" t="s">
        <v>70</v>
      </c>
      <c r="D108" s="67" t="s">
        <v>137</v>
      </c>
      <c r="E108" s="147" t="s">
        <v>143</v>
      </c>
      <c r="F108" s="148"/>
      <c r="G108" s="68" t="s">
        <v>107</v>
      </c>
      <c r="H108" s="43">
        <v>2200</v>
      </c>
      <c r="I108" s="44">
        <v>0</v>
      </c>
      <c r="J108" s="45">
        <f>IF(IF(H108="",0,H108)=0,0,(IF(H108&gt;0,IF(I108&gt;H108,0,H108-I108),IF(I108&gt;H108,H108-I108,0))))</f>
        <v>2200</v>
      </c>
      <c r="K108" s="39" t="str">
        <f t="shared" si="2"/>
        <v>00001130900331100244</v>
      </c>
      <c r="L108" s="47" t="str">
        <f>C108 &amp; D108 &amp;E108 &amp; F108 &amp; G108</f>
        <v>00001130900331100244</v>
      </c>
    </row>
    <row r="109" spans="1:12">
      <c r="A109" s="36"/>
      <c r="B109" s="37" t="s">
        <v>7</v>
      </c>
      <c r="C109" s="38" t="s">
        <v>70</v>
      </c>
      <c r="D109" s="65" t="s">
        <v>137</v>
      </c>
      <c r="E109" s="157" t="s">
        <v>147</v>
      </c>
      <c r="F109" s="158"/>
      <c r="G109" s="66" t="s">
        <v>70</v>
      </c>
      <c r="H109" s="30">
        <v>10000</v>
      </c>
      <c r="I109" s="34">
        <v>0</v>
      </c>
      <c r="J109" s="35">
        <v>10000</v>
      </c>
      <c r="K109" s="39" t="str">
        <f t="shared" si="2"/>
        <v>00001131700666400000</v>
      </c>
      <c r="L109" s="4" t="s">
        <v>146</v>
      </c>
    </row>
    <row r="110" spans="1:12" ht="22.5">
      <c r="A110" s="36" t="s">
        <v>101</v>
      </c>
      <c r="B110" s="37" t="s">
        <v>7</v>
      </c>
      <c r="C110" s="38" t="s">
        <v>70</v>
      </c>
      <c r="D110" s="65" t="s">
        <v>137</v>
      </c>
      <c r="E110" s="157" t="s">
        <v>147</v>
      </c>
      <c r="F110" s="158"/>
      <c r="G110" s="66" t="s">
        <v>7</v>
      </c>
      <c r="H110" s="30">
        <v>10000</v>
      </c>
      <c r="I110" s="34">
        <v>0</v>
      </c>
      <c r="J110" s="35">
        <v>10000</v>
      </c>
      <c r="K110" s="39" t="str">
        <f t="shared" si="2"/>
        <v>00001131700666400200</v>
      </c>
      <c r="L110" s="4" t="s">
        <v>148</v>
      </c>
    </row>
    <row r="111" spans="1:12" ht="22.5">
      <c r="A111" s="36" t="s">
        <v>103</v>
      </c>
      <c r="B111" s="37" t="s">
        <v>7</v>
      </c>
      <c r="C111" s="38" t="s">
        <v>70</v>
      </c>
      <c r="D111" s="65" t="s">
        <v>137</v>
      </c>
      <c r="E111" s="157" t="s">
        <v>147</v>
      </c>
      <c r="F111" s="158"/>
      <c r="G111" s="66" t="s">
        <v>105</v>
      </c>
      <c r="H111" s="30">
        <v>10000</v>
      </c>
      <c r="I111" s="34">
        <v>0</v>
      </c>
      <c r="J111" s="35">
        <v>10000</v>
      </c>
      <c r="K111" s="39" t="str">
        <f t="shared" si="2"/>
        <v>00001131700666400240</v>
      </c>
      <c r="L111" s="4" t="s">
        <v>149</v>
      </c>
    </row>
    <row r="112" spans="1:12" s="48" customFormat="1">
      <c r="A112" s="40" t="s">
        <v>106</v>
      </c>
      <c r="B112" s="41" t="s">
        <v>7</v>
      </c>
      <c r="C112" s="42" t="s">
        <v>70</v>
      </c>
      <c r="D112" s="67" t="s">
        <v>137</v>
      </c>
      <c r="E112" s="147" t="s">
        <v>147</v>
      </c>
      <c r="F112" s="148"/>
      <c r="G112" s="68" t="s">
        <v>107</v>
      </c>
      <c r="H112" s="43">
        <v>10000</v>
      </c>
      <c r="I112" s="44">
        <v>0</v>
      </c>
      <c r="J112" s="45">
        <f>IF(IF(H112="",0,H112)=0,0,(IF(H112&gt;0,IF(I112&gt;H112,0,H112-I112),IF(I112&gt;H112,H112-I112,0))))</f>
        <v>10000</v>
      </c>
      <c r="K112" s="39" t="str">
        <f t="shared" si="2"/>
        <v>00001131700666400244</v>
      </c>
      <c r="L112" s="47" t="str">
        <f>C112 &amp; D112 &amp;E112 &amp; F112 &amp; G112</f>
        <v>00001131700666400244</v>
      </c>
    </row>
    <row r="113" spans="1:12">
      <c r="A113" s="36"/>
      <c r="B113" s="37" t="s">
        <v>7</v>
      </c>
      <c r="C113" s="38" t="s">
        <v>70</v>
      </c>
      <c r="D113" s="65" t="s">
        <v>137</v>
      </c>
      <c r="E113" s="157" t="s">
        <v>151</v>
      </c>
      <c r="F113" s="158"/>
      <c r="G113" s="66" t="s">
        <v>70</v>
      </c>
      <c r="H113" s="30">
        <v>109368.96000000001</v>
      </c>
      <c r="I113" s="34">
        <v>49375.71</v>
      </c>
      <c r="J113" s="35">
        <v>59993.25</v>
      </c>
      <c r="K113" s="39" t="str">
        <f t="shared" si="2"/>
        <v>00001139450010430000</v>
      </c>
      <c r="L113" s="4" t="s">
        <v>150</v>
      </c>
    </row>
    <row r="114" spans="1:12">
      <c r="A114" s="36" t="s">
        <v>130</v>
      </c>
      <c r="B114" s="37" t="s">
        <v>7</v>
      </c>
      <c r="C114" s="38" t="s">
        <v>70</v>
      </c>
      <c r="D114" s="65" t="s">
        <v>137</v>
      </c>
      <c r="E114" s="157" t="s">
        <v>151</v>
      </c>
      <c r="F114" s="158"/>
      <c r="G114" s="66" t="s">
        <v>132</v>
      </c>
      <c r="H114" s="30">
        <v>109368.96000000001</v>
      </c>
      <c r="I114" s="34">
        <v>49375.71</v>
      </c>
      <c r="J114" s="35">
        <v>59993.25</v>
      </c>
      <c r="K114" s="39" t="str">
        <f t="shared" si="2"/>
        <v>00001139450010430800</v>
      </c>
      <c r="L114" s="4" t="s">
        <v>152</v>
      </c>
    </row>
    <row r="115" spans="1:12">
      <c r="A115" s="36" t="s">
        <v>153</v>
      </c>
      <c r="B115" s="37" t="s">
        <v>7</v>
      </c>
      <c r="C115" s="38" t="s">
        <v>70</v>
      </c>
      <c r="D115" s="65" t="s">
        <v>137</v>
      </c>
      <c r="E115" s="157" t="s">
        <v>151</v>
      </c>
      <c r="F115" s="158"/>
      <c r="G115" s="66" t="s">
        <v>155</v>
      </c>
      <c r="H115" s="30">
        <v>16160.96</v>
      </c>
      <c r="I115" s="34">
        <v>15160.96</v>
      </c>
      <c r="J115" s="35">
        <v>1000</v>
      </c>
      <c r="K115" s="39" t="str">
        <f t="shared" si="2"/>
        <v>00001139450010430830</v>
      </c>
      <c r="L115" s="4" t="s">
        <v>154</v>
      </c>
    </row>
    <row r="116" spans="1:12" s="48" customFormat="1" ht="22.5">
      <c r="A116" s="40" t="s">
        <v>156</v>
      </c>
      <c r="B116" s="41" t="s">
        <v>7</v>
      </c>
      <c r="C116" s="42" t="s">
        <v>70</v>
      </c>
      <c r="D116" s="67" t="s">
        <v>137</v>
      </c>
      <c r="E116" s="147" t="s">
        <v>151</v>
      </c>
      <c r="F116" s="148"/>
      <c r="G116" s="68" t="s">
        <v>157</v>
      </c>
      <c r="H116" s="43">
        <v>16160.96</v>
      </c>
      <c r="I116" s="44">
        <v>15160.96</v>
      </c>
      <c r="J116" s="45">
        <f>IF(IF(H116="",0,H116)=0,0,(IF(H116&gt;0,IF(I116&gt;H116,0,H116-I116),IF(I116&gt;H116,H116-I116,0))))</f>
        <v>1000</v>
      </c>
      <c r="K116" s="39" t="str">
        <f t="shared" si="2"/>
        <v>00001139450010430831</v>
      </c>
      <c r="L116" s="47" t="str">
        <f>C116 &amp; D116 &amp;E116 &amp; F116 &amp; G116</f>
        <v>00001139450010430831</v>
      </c>
    </row>
    <row r="117" spans="1:12">
      <c r="A117" s="36" t="s">
        <v>158</v>
      </c>
      <c r="B117" s="37" t="s">
        <v>7</v>
      </c>
      <c r="C117" s="38" t="s">
        <v>70</v>
      </c>
      <c r="D117" s="65" t="s">
        <v>137</v>
      </c>
      <c r="E117" s="157" t="s">
        <v>151</v>
      </c>
      <c r="F117" s="158"/>
      <c r="G117" s="66" t="s">
        <v>160</v>
      </c>
      <c r="H117" s="30">
        <v>93208</v>
      </c>
      <c r="I117" s="34">
        <v>34214.75</v>
      </c>
      <c r="J117" s="35">
        <v>58993.25</v>
      </c>
      <c r="K117" s="39" t="str">
        <f t="shared" si="2"/>
        <v>00001139450010430850</v>
      </c>
      <c r="L117" s="4" t="s">
        <v>159</v>
      </c>
    </row>
    <row r="118" spans="1:12" s="48" customFormat="1">
      <c r="A118" s="40" t="s">
        <v>161</v>
      </c>
      <c r="B118" s="41" t="s">
        <v>7</v>
      </c>
      <c r="C118" s="42" t="s">
        <v>70</v>
      </c>
      <c r="D118" s="67" t="s">
        <v>137</v>
      </c>
      <c r="E118" s="147" t="s">
        <v>151</v>
      </c>
      <c r="F118" s="148"/>
      <c r="G118" s="68" t="s">
        <v>162</v>
      </c>
      <c r="H118" s="43">
        <v>93208</v>
      </c>
      <c r="I118" s="44">
        <v>34214.75</v>
      </c>
      <c r="J118" s="45">
        <f>IF(IF(H118="",0,H118)=0,0,(IF(H118&gt;0,IF(I118&gt;H118,0,H118-I118),IF(I118&gt;H118,H118-I118,0))))</f>
        <v>58993.25</v>
      </c>
      <c r="K118" s="39" t="str">
        <f t="shared" si="2"/>
        <v>00001139450010430853</v>
      </c>
      <c r="L118" s="47" t="str">
        <f>C118 &amp; D118 &amp;E118 &amp; F118 &amp; G118</f>
        <v>00001139450010430853</v>
      </c>
    </row>
    <row r="119" spans="1:12">
      <c r="A119" s="36"/>
      <c r="B119" s="37" t="s">
        <v>7</v>
      </c>
      <c r="C119" s="38" t="s">
        <v>70</v>
      </c>
      <c r="D119" s="65" t="s">
        <v>137</v>
      </c>
      <c r="E119" s="157" t="s">
        <v>164</v>
      </c>
      <c r="F119" s="158"/>
      <c r="G119" s="66" t="s">
        <v>70</v>
      </c>
      <c r="H119" s="30">
        <v>438859.28</v>
      </c>
      <c r="I119" s="34">
        <v>104194.19</v>
      </c>
      <c r="J119" s="35">
        <v>334665.09000000003</v>
      </c>
      <c r="K119" s="39" t="str">
        <f t="shared" si="2"/>
        <v>00001139460010410000</v>
      </c>
      <c r="L119" s="4" t="s">
        <v>163</v>
      </c>
    </row>
    <row r="120" spans="1:12" ht="22.5">
      <c r="A120" s="36" t="s">
        <v>101</v>
      </c>
      <c r="B120" s="37" t="s">
        <v>7</v>
      </c>
      <c r="C120" s="38" t="s">
        <v>70</v>
      </c>
      <c r="D120" s="65" t="s">
        <v>137</v>
      </c>
      <c r="E120" s="157" t="s">
        <v>164</v>
      </c>
      <c r="F120" s="158"/>
      <c r="G120" s="66" t="s">
        <v>7</v>
      </c>
      <c r="H120" s="30">
        <v>438859.28</v>
      </c>
      <c r="I120" s="34">
        <v>104194.19</v>
      </c>
      <c r="J120" s="35">
        <v>334665.09000000003</v>
      </c>
      <c r="K120" s="39" t="str">
        <f t="shared" si="2"/>
        <v>00001139460010410200</v>
      </c>
      <c r="L120" s="4" t="s">
        <v>165</v>
      </c>
    </row>
    <row r="121" spans="1:12" ht="22.5">
      <c r="A121" s="36" t="s">
        <v>103</v>
      </c>
      <c r="B121" s="37" t="s">
        <v>7</v>
      </c>
      <c r="C121" s="38" t="s">
        <v>70</v>
      </c>
      <c r="D121" s="65" t="s">
        <v>137</v>
      </c>
      <c r="E121" s="157" t="s">
        <v>164</v>
      </c>
      <c r="F121" s="158"/>
      <c r="G121" s="66" t="s">
        <v>105</v>
      </c>
      <c r="H121" s="30">
        <v>438859.28</v>
      </c>
      <c r="I121" s="34">
        <v>104194.19</v>
      </c>
      <c r="J121" s="35">
        <v>334665.09000000003</v>
      </c>
      <c r="K121" s="39" t="str">
        <f t="shared" si="2"/>
        <v>00001139460010410240</v>
      </c>
      <c r="L121" s="4" t="s">
        <v>166</v>
      </c>
    </row>
    <row r="122" spans="1:12" s="48" customFormat="1">
      <c r="A122" s="40" t="s">
        <v>106</v>
      </c>
      <c r="B122" s="41" t="s">
        <v>7</v>
      </c>
      <c r="C122" s="42" t="s">
        <v>70</v>
      </c>
      <c r="D122" s="67" t="s">
        <v>137</v>
      </c>
      <c r="E122" s="147" t="s">
        <v>164</v>
      </c>
      <c r="F122" s="148"/>
      <c r="G122" s="68" t="s">
        <v>107</v>
      </c>
      <c r="H122" s="43">
        <v>438859.28</v>
      </c>
      <c r="I122" s="44">
        <v>104194.19</v>
      </c>
      <c r="J122" s="45">
        <f>IF(IF(H122="",0,H122)=0,0,(IF(H122&gt;0,IF(I122&gt;H122,0,H122-I122),IF(I122&gt;H122,H122-I122,0))))</f>
        <v>334665.09000000003</v>
      </c>
      <c r="K122" s="39" t="str">
        <f t="shared" si="2"/>
        <v>00001139460010410244</v>
      </c>
      <c r="L122" s="47" t="str">
        <f>C122 &amp; D122 &amp;E122 &amp; F122 &amp; G122</f>
        <v>00001139460010410244</v>
      </c>
    </row>
    <row r="123" spans="1:12">
      <c r="A123" s="36"/>
      <c r="B123" s="37" t="s">
        <v>7</v>
      </c>
      <c r="C123" s="38" t="s">
        <v>70</v>
      </c>
      <c r="D123" s="65" t="s">
        <v>137</v>
      </c>
      <c r="E123" s="157" t="s">
        <v>168</v>
      </c>
      <c r="F123" s="158"/>
      <c r="G123" s="66" t="s">
        <v>70</v>
      </c>
      <c r="H123" s="30">
        <v>101000</v>
      </c>
      <c r="I123" s="34">
        <v>0</v>
      </c>
      <c r="J123" s="35">
        <v>101000</v>
      </c>
      <c r="K123" s="39" t="str">
        <f t="shared" si="2"/>
        <v>00001139460010420000</v>
      </c>
      <c r="L123" s="4" t="s">
        <v>167</v>
      </c>
    </row>
    <row r="124" spans="1:12" ht="22.5">
      <c r="A124" s="36" t="s">
        <v>101</v>
      </c>
      <c r="B124" s="37" t="s">
        <v>7</v>
      </c>
      <c r="C124" s="38" t="s">
        <v>70</v>
      </c>
      <c r="D124" s="65" t="s">
        <v>137</v>
      </c>
      <c r="E124" s="157" t="s">
        <v>168</v>
      </c>
      <c r="F124" s="158"/>
      <c r="G124" s="66" t="s">
        <v>7</v>
      </c>
      <c r="H124" s="30">
        <v>101000</v>
      </c>
      <c r="I124" s="34">
        <v>0</v>
      </c>
      <c r="J124" s="35">
        <v>101000</v>
      </c>
      <c r="K124" s="39" t="str">
        <f t="shared" si="2"/>
        <v>00001139460010420200</v>
      </c>
      <c r="L124" s="4" t="s">
        <v>169</v>
      </c>
    </row>
    <row r="125" spans="1:12" ht="22.5">
      <c r="A125" s="36" t="s">
        <v>103</v>
      </c>
      <c r="B125" s="37" t="s">
        <v>7</v>
      </c>
      <c r="C125" s="38" t="s">
        <v>70</v>
      </c>
      <c r="D125" s="65" t="s">
        <v>137</v>
      </c>
      <c r="E125" s="157" t="s">
        <v>168</v>
      </c>
      <c r="F125" s="158"/>
      <c r="G125" s="66" t="s">
        <v>105</v>
      </c>
      <c r="H125" s="30">
        <v>101000</v>
      </c>
      <c r="I125" s="34">
        <v>0</v>
      </c>
      <c r="J125" s="35">
        <v>101000</v>
      </c>
      <c r="K125" s="39" t="str">
        <f t="shared" si="2"/>
        <v>00001139460010420240</v>
      </c>
      <c r="L125" s="4" t="s">
        <v>170</v>
      </c>
    </row>
    <row r="126" spans="1:12" s="48" customFormat="1">
      <c r="A126" s="40" t="s">
        <v>106</v>
      </c>
      <c r="B126" s="41" t="s">
        <v>7</v>
      </c>
      <c r="C126" s="42" t="s">
        <v>70</v>
      </c>
      <c r="D126" s="67" t="s">
        <v>137</v>
      </c>
      <c r="E126" s="147" t="s">
        <v>168</v>
      </c>
      <c r="F126" s="148"/>
      <c r="G126" s="68" t="s">
        <v>107</v>
      </c>
      <c r="H126" s="43">
        <v>101000</v>
      </c>
      <c r="I126" s="44">
        <v>0</v>
      </c>
      <c r="J126" s="45">
        <f>IF(IF(H126="",0,H126)=0,0,(IF(H126&gt;0,IF(I126&gt;H126,0,H126-I126),IF(I126&gt;H126,H126-I126,0))))</f>
        <v>101000</v>
      </c>
      <c r="K126" s="39" t="str">
        <f t="shared" si="2"/>
        <v>00001139460010420244</v>
      </c>
      <c r="L126" s="47" t="str">
        <f>C126 &amp; D126 &amp;E126 &amp; F126 &amp; G126</f>
        <v>00001139460010420244</v>
      </c>
    </row>
    <row r="127" spans="1:12" ht="22.5">
      <c r="A127" s="36" t="s">
        <v>171</v>
      </c>
      <c r="B127" s="37" t="s">
        <v>7</v>
      </c>
      <c r="C127" s="38" t="s">
        <v>70</v>
      </c>
      <c r="D127" s="65" t="s">
        <v>173</v>
      </c>
      <c r="E127" s="157" t="s">
        <v>94</v>
      </c>
      <c r="F127" s="158"/>
      <c r="G127" s="66" t="s">
        <v>70</v>
      </c>
      <c r="H127" s="30">
        <v>1543967</v>
      </c>
      <c r="I127" s="34">
        <v>0</v>
      </c>
      <c r="J127" s="35">
        <v>1543967</v>
      </c>
      <c r="K127" s="39" t="str">
        <f t="shared" si="2"/>
        <v>00003000000000000000</v>
      </c>
      <c r="L127" s="4" t="s">
        <v>172</v>
      </c>
    </row>
    <row r="128" spans="1:12">
      <c r="A128" s="36" t="s">
        <v>174</v>
      </c>
      <c r="B128" s="37" t="s">
        <v>7</v>
      </c>
      <c r="C128" s="38" t="s">
        <v>70</v>
      </c>
      <c r="D128" s="65" t="s">
        <v>176</v>
      </c>
      <c r="E128" s="157" t="s">
        <v>94</v>
      </c>
      <c r="F128" s="158"/>
      <c r="G128" s="66" t="s">
        <v>70</v>
      </c>
      <c r="H128" s="30">
        <v>260000</v>
      </c>
      <c r="I128" s="34">
        <v>0</v>
      </c>
      <c r="J128" s="35">
        <v>260000</v>
      </c>
      <c r="K128" s="39" t="str">
        <f t="shared" si="2"/>
        <v>00003100000000000000</v>
      </c>
      <c r="L128" s="4" t="s">
        <v>175</v>
      </c>
    </row>
    <row r="129" spans="1:12">
      <c r="A129" s="36"/>
      <c r="B129" s="37" t="s">
        <v>7</v>
      </c>
      <c r="C129" s="38" t="s">
        <v>70</v>
      </c>
      <c r="D129" s="65" t="s">
        <v>176</v>
      </c>
      <c r="E129" s="157" t="s">
        <v>178</v>
      </c>
      <c r="F129" s="158"/>
      <c r="G129" s="66" t="s">
        <v>70</v>
      </c>
      <c r="H129" s="30">
        <v>5000</v>
      </c>
      <c r="I129" s="34">
        <v>0</v>
      </c>
      <c r="J129" s="35">
        <v>5000</v>
      </c>
      <c r="K129" s="39" t="str">
        <f t="shared" si="2"/>
        <v>00003101900140110000</v>
      </c>
      <c r="L129" s="4" t="s">
        <v>177</v>
      </c>
    </row>
    <row r="130" spans="1:12" ht="22.5">
      <c r="A130" s="36" t="s">
        <v>101</v>
      </c>
      <c r="B130" s="37" t="s">
        <v>7</v>
      </c>
      <c r="C130" s="38" t="s">
        <v>70</v>
      </c>
      <c r="D130" s="65" t="s">
        <v>176</v>
      </c>
      <c r="E130" s="157" t="s">
        <v>178</v>
      </c>
      <c r="F130" s="158"/>
      <c r="G130" s="66" t="s">
        <v>7</v>
      </c>
      <c r="H130" s="30">
        <v>5000</v>
      </c>
      <c r="I130" s="34">
        <v>0</v>
      </c>
      <c r="J130" s="35">
        <v>5000</v>
      </c>
      <c r="K130" s="39" t="str">
        <f t="shared" si="2"/>
        <v>00003101900140110200</v>
      </c>
      <c r="L130" s="4" t="s">
        <v>179</v>
      </c>
    </row>
    <row r="131" spans="1:12" ht="22.5">
      <c r="A131" s="36" t="s">
        <v>103</v>
      </c>
      <c r="B131" s="37" t="s">
        <v>7</v>
      </c>
      <c r="C131" s="38" t="s">
        <v>70</v>
      </c>
      <c r="D131" s="65" t="s">
        <v>176</v>
      </c>
      <c r="E131" s="157" t="s">
        <v>178</v>
      </c>
      <c r="F131" s="158"/>
      <c r="G131" s="66" t="s">
        <v>105</v>
      </c>
      <c r="H131" s="30">
        <v>5000</v>
      </c>
      <c r="I131" s="34">
        <v>0</v>
      </c>
      <c r="J131" s="35">
        <v>5000</v>
      </c>
      <c r="K131" s="39" t="str">
        <f t="shared" si="2"/>
        <v>00003101900140110240</v>
      </c>
      <c r="L131" s="4" t="s">
        <v>180</v>
      </c>
    </row>
    <row r="132" spans="1:12" s="48" customFormat="1">
      <c r="A132" s="40" t="s">
        <v>106</v>
      </c>
      <c r="B132" s="41" t="s">
        <v>7</v>
      </c>
      <c r="C132" s="42" t="s">
        <v>70</v>
      </c>
      <c r="D132" s="67" t="s">
        <v>176</v>
      </c>
      <c r="E132" s="147" t="s">
        <v>178</v>
      </c>
      <c r="F132" s="148"/>
      <c r="G132" s="68" t="s">
        <v>107</v>
      </c>
      <c r="H132" s="43">
        <v>5000</v>
      </c>
      <c r="I132" s="44">
        <v>0</v>
      </c>
      <c r="J132" s="45">
        <f>IF(IF(H132="",0,H132)=0,0,(IF(H132&gt;0,IF(I132&gt;H132,0,H132-I132),IF(I132&gt;H132,H132-I132,0))))</f>
        <v>5000</v>
      </c>
      <c r="K132" s="39" t="str">
        <f t="shared" si="2"/>
        <v>00003101900140110244</v>
      </c>
      <c r="L132" s="47" t="str">
        <f>C132 &amp; D132 &amp;E132 &amp; F132 &amp; G132</f>
        <v>00003101900140110244</v>
      </c>
    </row>
    <row r="133" spans="1:12">
      <c r="A133" s="36"/>
      <c r="B133" s="37" t="s">
        <v>7</v>
      </c>
      <c r="C133" s="38" t="s">
        <v>70</v>
      </c>
      <c r="D133" s="65" t="s">
        <v>176</v>
      </c>
      <c r="E133" s="157" t="s">
        <v>182</v>
      </c>
      <c r="F133" s="158"/>
      <c r="G133" s="66" t="s">
        <v>70</v>
      </c>
      <c r="H133" s="30">
        <v>255000</v>
      </c>
      <c r="I133" s="34">
        <v>0</v>
      </c>
      <c r="J133" s="35">
        <v>255000</v>
      </c>
      <c r="K133" s="39" t="str">
        <f t="shared" si="2"/>
        <v>00003101900340110000</v>
      </c>
      <c r="L133" s="4" t="s">
        <v>181</v>
      </c>
    </row>
    <row r="134" spans="1:12" ht="22.5">
      <c r="A134" s="36" t="s">
        <v>101</v>
      </c>
      <c r="B134" s="37" t="s">
        <v>7</v>
      </c>
      <c r="C134" s="38" t="s">
        <v>70</v>
      </c>
      <c r="D134" s="65" t="s">
        <v>176</v>
      </c>
      <c r="E134" s="157" t="s">
        <v>182</v>
      </c>
      <c r="F134" s="158"/>
      <c r="G134" s="66" t="s">
        <v>7</v>
      </c>
      <c r="H134" s="30">
        <v>160000</v>
      </c>
      <c r="I134" s="34">
        <v>0</v>
      </c>
      <c r="J134" s="35">
        <v>160000</v>
      </c>
      <c r="K134" s="39" t="str">
        <f t="shared" si="2"/>
        <v>00003101900340110200</v>
      </c>
      <c r="L134" s="4" t="s">
        <v>183</v>
      </c>
    </row>
    <row r="135" spans="1:12" ht="22.5">
      <c r="A135" s="36" t="s">
        <v>103</v>
      </c>
      <c r="B135" s="37" t="s">
        <v>7</v>
      </c>
      <c r="C135" s="38" t="s">
        <v>70</v>
      </c>
      <c r="D135" s="65" t="s">
        <v>176</v>
      </c>
      <c r="E135" s="157" t="s">
        <v>182</v>
      </c>
      <c r="F135" s="158"/>
      <c r="G135" s="66" t="s">
        <v>105</v>
      </c>
      <c r="H135" s="30">
        <v>160000</v>
      </c>
      <c r="I135" s="34">
        <v>0</v>
      </c>
      <c r="J135" s="35">
        <v>160000</v>
      </c>
      <c r="K135" s="39" t="str">
        <f t="shared" si="2"/>
        <v>00003101900340110240</v>
      </c>
      <c r="L135" s="4" t="s">
        <v>184</v>
      </c>
    </row>
    <row r="136" spans="1:12" s="48" customFormat="1">
      <c r="A136" s="40" t="s">
        <v>106</v>
      </c>
      <c r="B136" s="41" t="s">
        <v>7</v>
      </c>
      <c r="C136" s="42" t="s">
        <v>70</v>
      </c>
      <c r="D136" s="67" t="s">
        <v>176</v>
      </c>
      <c r="E136" s="147" t="s">
        <v>182</v>
      </c>
      <c r="F136" s="148"/>
      <c r="G136" s="68" t="s">
        <v>107</v>
      </c>
      <c r="H136" s="43">
        <v>160000</v>
      </c>
      <c r="I136" s="44">
        <v>0</v>
      </c>
      <c r="J136" s="45">
        <f>IF(IF(H136="",0,H136)=0,0,(IF(H136&gt;0,IF(I136&gt;H136,0,H136-I136),IF(I136&gt;H136,H136-I136,0))))</f>
        <v>160000</v>
      </c>
      <c r="K136" s="39" t="str">
        <f t="shared" si="2"/>
        <v>00003101900340110244</v>
      </c>
      <c r="L136" s="47" t="str">
        <f>C136 &amp; D136 &amp;E136 &amp; F136 &amp; G136</f>
        <v>00003101900340110244</v>
      </c>
    </row>
    <row r="137" spans="1:12">
      <c r="A137" s="36" t="s">
        <v>130</v>
      </c>
      <c r="B137" s="37" t="s">
        <v>7</v>
      </c>
      <c r="C137" s="38" t="s">
        <v>70</v>
      </c>
      <c r="D137" s="65" t="s">
        <v>176</v>
      </c>
      <c r="E137" s="157" t="s">
        <v>182</v>
      </c>
      <c r="F137" s="158"/>
      <c r="G137" s="66" t="s">
        <v>132</v>
      </c>
      <c r="H137" s="30">
        <v>95000</v>
      </c>
      <c r="I137" s="34">
        <v>0</v>
      </c>
      <c r="J137" s="35">
        <v>95000</v>
      </c>
      <c r="K137" s="39" t="str">
        <f t="shared" si="2"/>
        <v>00003101900340110800</v>
      </c>
      <c r="L137" s="4" t="s">
        <v>185</v>
      </c>
    </row>
    <row r="138" spans="1:12" ht="45">
      <c r="A138" s="36" t="s">
        <v>186</v>
      </c>
      <c r="B138" s="37" t="s">
        <v>7</v>
      </c>
      <c r="C138" s="38" t="s">
        <v>70</v>
      </c>
      <c r="D138" s="65" t="s">
        <v>176</v>
      </c>
      <c r="E138" s="157" t="s">
        <v>182</v>
      </c>
      <c r="F138" s="158"/>
      <c r="G138" s="66" t="s">
        <v>188</v>
      </c>
      <c r="H138" s="30">
        <v>95000</v>
      </c>
      <c r="I138" s="34">
        <v>0</v>
      </c>
      <c r="J138" s="35">
        <v>95000</v>
      </c>
      <c r="K138" s="39" t="str">
        <f t="shared" si="2"/>
        <v>00003101900340110810</v>
      </c>
      <c r="L138" s="4" t="s">
        <v>187</v>
      </c>
    </row>
    <row r="139" spans="1:12" s="48" customFormat="1" ht="45">
      <c r="A139" s="40" t="s">
        <v>189</v>
      </c>
      <c r="B139" s="41" t="s">
        <v>7</v>
      </c>
      <c r="C139" s="42" t="s">
        <v>70</v>
      </c>
      <c r="D139" s="67" t="s">
        <v>176</v>
      </c>
      <c r="E139" s="147" t="s">
        <v>182</v>
      </c>
      <c r="F139" s="148"/>
      <c r="G139" s="68" t="s">
        <v>190</v>
      </c>
      <c r="H139" s="43">
        <v>95000</v>
      </c>
      <c r="I139" s="44">
        <v>0</v>
      </c>
      <c r="J139" s="45">
        <f>IF(IF(H139="",0,H139)=0,0,(IF(H139&gt;0,IF(I139&gt;H139,0,H139-I139),IF(I139&gt;H139,H139-I139,0))))</f>
        <v>95000</v>
      </c>
      <c r="K139" s="39" t="str">
        <f t="shared" si="2"/>
        <v>00003101900340110811</v>
      </c>
      <c r="L139" s="47" t="str">
        <f>C139 &amp; D139 &amp;E139 &amp; F139 &amp; G139</f>
        <v>00003101900340110811</v>
      </c>
    </row>
    <row r="140" spans="1:12" ht="22.5">
      <c r="A140" s="36" t="s">
        <v>191</v>
      </c>
      <c r="B140" s="37" t="s">
        <v>7</v>
      </c>
      <c r="C140" s="38" t="s">
        <v>70</v>
      </c>
      <c r="D140" s="65" t="s">
        <v>193</v>
      </c>
      <c r="E140" s="157" t="s">
        <v>94</v>
      </c>
      <c r="F140" s="158"/>
      <c r="G140" s="66" t="s">
        <v>70</v>
      </c>
      <c r="H140" s="30">
        <v>1283967</v>
      </c>
      <c r="I140" s="34">
        <v>0</v>
      </c>
      <c r="J140" s="35">
        <v>1283967</v>
      </c>
      <c r="K140" s="39" t="str">
        <f t="shared" si="2"/>
        <v>00003140000000000000</v>
      </c>
      <c r="L140" s="4" t="s">
        <v>192</v>
      </c>
    </row>
    <row r="141" spans="1:12">
      <c r="A141" s="36"/>
      <c r="B141" s="37" t="s">
        <v>7</v>
      </c>
      <c r="C141" s="38" t="s">
        <v>70</v>
      </c>
      <c r="D141" s="65" t="s">
        <v>193</v>
      </c>
      <c r="E141" s="157" t="s">
        <v>195</v>
      </c>
      <c r="F141" s="158"/>
      <c r="G141" s="66" t="s">
        <v>70</v>
      </c>
      <c r="H141" s="30">
        <v>300000</v>
      </c>
      <c r="I141" s="34">
        <v>0</v>
      </c>
      <c r="J141" s="35">
        <v>300000</v>
      </c>
      <c r="K141" s="39" t="str">
        <f t="shared" si="2"/>
        <v>00003140900112400000</v>
      </c>
      <c r="L141" s="4" t="s">
        <v>194</v>
      </c>
    </row>
    <row r="142" spans="1:12" ht="22.5">
      <c r="A142" s="36" t="s">
        <v>196</v>
      </c>
      <c r="B142" s="37" t="s">
        <v>7</v>
      </c>
      <c r="C142" s="38" t="s">
        <v>70</v>
      </c>
      <c r="D142" s="65" t="s">
        <v>193</v>
      </c>
      <c r="E142" s="157" t="s">
        <v>195</v>
      </c>
      <c r="F142" s="158"/>
      <c r="G142" s="66" t="s">
        <v>198</v>
      </c>
      <c r="H142" s="30">
        <v>300000</v>
      </c>
      <c r="I142" s="34">
        <v>0</v>
      </c>
      <c r="J142" s="35">
        <v>300000</v>
      </c>
      <c r="K142" s="39" t="str">
        <f t="shared" ref="K142:K205" si="3">C142 &amp; D142 &amp;E142 &amp; F142 &amp; G142</f>
        <v>00003140900112400400</v>
      </c>
      <c r="L142" s="4" t="s">
        <v>197</v>
      </c>
    </row>
    <row r="143" spans="1:12">
      <c r="A143" s="36" t="s">
        <v>199</v>
      </c>
      <c r="B143" s="37" t="s">
        <v>7</v>
      </c>
      <c r="C143" s="38" t="s">
        <v>70</v>
      </c>
      <c r="D143" s="65" t="s">
        <v>193</v>
      </c>
      <c r="E143" s="157" t="s">
        <v>195</v>
      </c>
      <c r="F143" s="158"/>
      <c r="G143" s="66" t="s">
        <v>201</v>
      </c>
      <c r="H143" s="30">
        <v>300000</v>
      </c>
      <c r="I143" s="34">
        <v>0</v>
      </c>
      <c r="J143" s="35">
        <v>300000</v>
      </c>
      <c r="K143" s="39" t="str">
        <f t="shared" si="3"/>
        <v>00003140900112400410</v>
      </c>
      <c r="L143" s="4" t="s">
        <v>200</v>
      </c>
    </row>
    <row r="144" spans="1:12" s="48" customFormat="1" ht="33.75">
      <c r="A144" s="40" t="s">
        <v>202</v>
      </c>
      <c r="B144" s="41" t="s">
        <v>7</v>
      </c>
      <c r="C144" s="42" t="s">
        <v>70</v>
      </c>
      <c r="D144" s="67" t="s">
        <v>193</v>
      </c>
      <c r="E144" s="147" t="s">
        <v>195</v>
      </c>
      <c r="F144" s="148"/>
      <c r="G144" s="68" t="s">
        <v>203</v>
      </c>
      <c r="H144" s="43">
        <v>300000</v>
      </c>
      <c r="I144" s="44">
        <v>0</v>
      </c>
      <c r="J144" s="45">
        <f>IF(IF(H144="",0,H144)=0,0,(IF(H144&gt;0,IF(I144&gt;H144,0,H144-I144),IF(I144&gt;H144,H144-I144,0))))</f>
        <v>300000</v>
      </c>
      <c r="K144" s="39" t="str">
        <f t="shared" si="3"/>
        <v>00003140900112400414</v>
      </c>
      <c r="L144" s="47" t="str">
        <f>C144 &amp; D144 &amp;E144 &amp; F144 &amp; G144</f>
        <v>00003140900112400414</v>
      </c>
    </row>
    <row r="145" spans="1:12">
      <c r="A145" s="36"/>
      <c r="B145" s="37" t="s">
        <v>7</v>
      </c>
      <c r="C145" s="38" t="s">
        <v>70</v>
      </c>
      <c r="D145" s="65" t="s">
        <v>193</v>
      </c>
      <c r="E145" s="157" t="s">
        <v>205</v>
      </c>
      <c r="F145" s="158"/>
      <c r="G145" s="66" t="s">
        <v>70</v>
      </c>
      <c r="H145" s="30">
        <v>902967</v>
      </c>
      <c r="I145" s="34">
        <v>0</v>
      </c>
      <c r="J145" s="35">
        <v>902967</v>
      </c>
      <c r="K145" s="39" t="str">
        <f t="shared" si="3"/>
        <v>00003140900112500000</v>
      </c>
      <c r="L145" s="4" t="s">
        <v>204</v>
      </c>
    </row>
    <row r="146" spans="1:12" ht="22.5">
      <c r="A146" s="36" t="s">
        <v>196</v>
      </c>
      <c r="B146" s="37" t="s">
        <v>7</v>
      </c>
      <c r="C146" s="38" t="s">
        <v>70</v>
      </c>
      <c r="D146" s="65" t="s">
        <v>193</v>
      </c>
      <c r="E146" s="157" t="s">
        <v>205</v>
      </c>
      <c r="F146" s="158"/>
      <c r="G146" s="66" t="s">
        <v>198</v>
      </c>
      <c r="H146" s="30">
        <v>902967</v>
      </c>
      <c r="I146" s="34">
        <v>0</v>
      </c>
      <c r="J146" s="35">
        <v>902967</v>
      </c>
      <c r="K146" s="39" t="str">
        <f t="shared" si="3"/>
        <v>00003140900112500400</v>
      </c>
      <c r="L146" s="4" t="s">
        <v>206</v>
      </c>
    </row>
    <row r="147" spans="1:12">
      <c r="A147" s="36" t="s">
        <v>199</v>
      </c>
      <c r="B147" s="37" t="s">
        <v>7</v>
      </c>
      <c r="C147" s="38" t="s">
        <v>70</v>
      </c>
      <c r="D147" s="65" t="s">
        <v>193</v>
      </c>
      <c r="E147" s="157" t="s">
        <v>205</v>
      </c>
      <c r="F147" s="158"/>
      <c r="G147" s="66" t="s">
        <v>201</v>
      </c>
      <c r="H147" s="30">
        <v>902967</v>
      </c>
      <c r="I147" s="34">
        <v>0</v>
      </c>
      <c r="J147" s="35">
        <v>902967</v>
      </c>
      <c r="K147" s="39" t="str">
        <f t="shared" si="3"/>
        <v>00003140900112500410</v>
      </c>
      <c r="L147" s="4" t="s">
        <v>207</v>
      </c>
    </row>
    <row r="148" spans="1:12" s="48" customFormat="1" ht="33.75">
      <c r="A148" s="40" t="s">
        <v>202</v>
      </c>
      <c r="B148" s="41" t="s">
        <v>7</v>
      </c>
      <c r="C148" s="42" t="s">
        <v>70</v>
      </c>
      <c r="D148" s="67" t="s">
        <v>193</v>
      </c>
      <c r="E148" s="147" t="s">
        <v>205</v>
      </c>
      <c r="F148" s="148"/>
      <c r="G148" s="68" t="s">
        <v>203</v>
      </c>
      <c r="H148" s="43">
        <v>902967</v>
      </c>
      <c r="I148" s="44">
        <v>0</v>
      </c>
      <c r="J148" s="45">
        <f>IF(IF(H148="",0,H148)=0,0,(IF(H148&gt;0,IF(I148&gt;H148,0,H148-I148),IF(I148&gt;H148,H148-I148,0))))</f>
        <v>902967</v>
      </c>
      <c r="K148" s="39" t="str">
        <f t="shared" si="3"/>
        <v>00003140900112500414</v>
      </c>
      <c r="L148" s="47" t="str">
        <f>C148 &amp; D148 &amp;E148 &amp; F148 &amp; G148</f>
        <v>00003140900112500414</v>
      </c>
    </row>
    <row r="149" spans="1:12">
      <c r="A149" s="36"/>
      <c r="B149" s="37" t="s">
        <v>7</v>
      </c>
      <c r="C149" s="38" t="s">
        <v>70</v>
      </c>
      <c r="D149" s="65" t="s">
        <v>193</v>
      </c>
      <c r="E149" s="157" t="s">
        <v>209</v>
      </c>
      <c r="F149" s="158"/>
      <c r="G149" s="66" t="s">
        <v>70</v>
      </c>
      <c r="H149" s="30">
        <v>81000</v>
      </c>
      <c r="I149" s="34">
        <v>0</v>
      </c>
      <c r="J149" s="35">
        <v>81000</v>
      </c>
      <c r="K149" s="39" t="str">
        <f t="shared" si="3"/>
        <v>00003140900112600000</v>
      </c>
      <c r="L149" s="4" t="s">
        <v>208</v>
      </c>
    </row>
    <row r="150" spans="1:12" ht="22.5">
      <c r="A150" s="36" t="s">
        <v>196</v>
      </c>
      <c r="B150" s="37" t="s">
        <v>7</v>
      </c>
      <c r="C150" s="38" t="s">
        <v>70</v>
      </c>
      <c r="D150" s="65" t="s">
        <v>193</v>
      </c>
      <c r="E150" s="157" t="s">
        <v>209</v>
      </c>
      <c r="F150" s="158"/>
      <c r="G150" s="66" t="s">
        <v>198</v>
      </c>
      <c r="H150" s="30">
        <v>81000</v>
      </c>
      <c r="I150" s="34">
        <v>0</v>
      </c>
      <c r="J150" s="35">
        <v>81000</v>
      </c>
      <c r="K150" s="39" t="str">
        <f t="shared" si="3"/>
        <v>00003140900112600400</v>
      </c>
      <c r="L150" s="4" t="s">
        <v>210</v>
      </c>
    </row>
    <row r="151" spans="1:12">
      <c r="A151" s="36" t="s">
        <v>199</v>
      </c>
      <c r="B151" s="37" t="s">
        <v>7</v>
      </c>
      <c r="C151" s="38" t="s">
        <v>70</v>
      </c>
      <c r="D151" s="65" t="s">
        <v>193</v>
      </c>
      <c r="E151" s="157" t="s">
        <v>209</v>
      </c>
      <c r="F151" s="158"/>
      <c r="G151" s="66" t="s">
        <v>201</v>
      </c>
      <c r="H151" s="30">
        <v>81000</v>
      </c>
      <c r="I151" s="34">
        <v>0</v>
      </c>
      <c r="J151" s="35">
        <v>81000</v>
      </c>
      <c r="K151" s="39" t="str">
        <f t="shared" si="3"/>
        <v>00003140900112600410</v>
      </c>
      <c r="L151" s="4" t="s">
        <v>211</v>
      </c>
    </row>
    <row r="152" spans="1:12" s="48" customFormat="1" ht="33.75">
      <c r="A152" s="40" t="s">
        <v>202</v>
      </c>
      <c r="B152" s="41" t="s">
        <v>7</v>
      </c>
      <c r="C152" s="42" t="s">
        <v>70</v>
      </c>
      <c r="D152" s="67" t="s">
        <v>193</v>
      </c>
      <c r="E152" s="147" t="s">
        <v>209</v>
      </c>
      <c r="F152" s="148"/>
      <c r="G152" s="68" t="s">
        <v>203</v>
      </c>
      <c r="H152" s="43">
        <v>81000</v>
      </c>
      <c r="I152" s="44">
        <v>0</v>
      </c>
      <c r="J152" s="45">
        <f>IF(IF(H152="",0,H152)=0,0,(IF(H152&gt;0,IF(I152&gt;H152,0,H152-I152),IF(I152&gt;H152,H152-I152,0))))</f>
        <v>81000</v>
      </c>
      <c r="K152" s="39" t="str">
        <f t="shared" si="3"/>
        <v>00003140900112600414</v>
      </c>
      <c r="L152" s="47" t="str">
        <f>C152 &amp; D152 &amp;E152 &amp; F152 &amp; G152</f>
        <v>00003140900112600414</v>
      </c>
    </row>
    <row r="153" spans="1:12">
      <c r="A153" s="36" t="s">
        <v>212</v>
      </c>
      <c r="B153" s="37" t="s">
        <v>7</v>
      </c>
      <c r="C153" s="38" t="s">
        <v>70</v>
      </c>
      <c r="D153" s="65" t="s">
        <v>214</v>
      </c>
      <c r="E153" s="157" t="s">
        <v>94</v>
      </c>
      <c r="F153" s="158"/>
      <c r="G153" s="66" t="s">
        <v>70</v>
      </c>
      <c r="H153" s="30">
        <v>49101160.219999999</v>
      </c>
      <c r="I153" s="34">
        <v>3992440.85</v>
      </c>
      <c r="J153" s="35">
        <v>45108719.369999997</v>
      </c>
      <c r="K153" s="39" t="str">
        <f t="shared" si="3"/>
        <v>00004000000000000000</v>
      </c>
      <c r="L153" s="4" t="s">
        <v>213</v>
      </c>
    </row>
    <row r="154" spans="1:12">
      <c r="A154" s="36" t="s">
        <v>215</v>
      </c>
      <c r="B154" s="37" t="s">
        <v>7</v>
      </c>
      <c r="C154" s="38" t="s">
        <v>70</v>
      </c>
      <c r="D154" s="65" t="s">
        <v>217</v>
      </c>
      <c r="E154" s="157" t="s">
        <v>94</v>
      </c>
      <c r="F154" s="158"/>
      <c r="G154" s="66" t="s">
        <v>70</v>
      </c>
      <c r="H154" s="30">
        <v>47356642.469999999</v>
      </c>
      <c r="I154" s="34">
        <v>3968740.85</v>
      </c>
      <c r="J154" s="35">
        <v>43387901.619999997</v>
      </c>
      <c r="K154" s="39" t="str">
        <f t="shared" si="3"/>
        <v>00004090000000000000</v>
      </c>
      <c r="L154" s="4" t="s">
        <v>216</v>
      </c>
    </row>
    <row r="155" spans="1:12">
      <c r="A155" s="36"/>
      <c r="B155" s="37" t="s">
        <v>7</v>
      </c>
      <c r="C155" s="38" t="s">
        <v>70</v>
      </c>
      <c r="D155" s="65" t="s">
        <v>217</v>
      </c>
      <c r="E155" s="157" t="s">
        <v>219</v>
      </c>
      <c r="F155" s="158"/>
      <c r="G155" s="66" t="s">
        <v>70</v>
      </c>
      <c r="H155" s="30">
        <v>15000000</v>
      </c>
      <c r="I155" s="34">
        <v>3784456.96</v>
      </c>
      <c r="J155" s="35">
        <v>11215543.039999999</v>
      </c>
      <c r="K155" s="39" t="str">
        <f t="shared" si="3"/>
        <v>00004092910121110000</v>
      </c>
      <c r="L155" s="4" t="s">
        <v>218</v>
      </c>
    </row>
    <row r="156" spans="1:12" ht="22.5">
      <c r="A156" s="36" t="s">
        <v>101</v>
      </c>
      <c r="B156" s="37" t="s">
        <v>7</v>
      </c>
      <c r="C156" s="38" t="s">
        <v>70</v>
      </c>
      <c r="D156" s="65" t="s">
        <v>217</v>
      </c>
      <c r="E156" s="157" t="s">
        <v>219</v>
      </c>
      <c r="F156" s="158"/>
      <c r="G156" s="66" t="s">
        <v>7</v>
      </c>
      <c r="H156" s="30">
        <v>15000000</v>
      </c>
      <c r="I156" s="34">
        <v>3784456.96</v>
      </c>
      <c r="J156" s="35">
        <v>11215543.039999999</v>
      </c>
      <c r="K156" s="39" t="str">
        <f t="shared" si="3"/>
        <v>00004092910121110200</v>
      </c>
      <c r="L156" s="4" t="s">
        <v>220</v>
      </c>
    </row>
    <row r="157" spans="1:12" ht="22.5">
      <c r="A157" s="36" t="s">
        <v>103</v>
      </c>
      <c r="B157" s="37" t="s">
        <v>7</v>
      </c>
      <c r="C157" s="38" t="s">
        <v>70</v>
      </c>
      <c r="D157" s="65" t="s">
        <v>217</v>
      </c>
      <c r="E157" s="157" t="s">
        <v>219</v>
      </c>
      <c r="F157" s="158"/>
      <c r="G157" s="66" t="s">
        <v>105</v>
      </c>
      <c r="H157" s="30">
        <v>15000000</v>
      </c>
      <c r="I157" s="34">
        <v>3784456.96</v>
      </c>
      <c r="J157" s="35">
        <v>11215543.039999999</v>
      </c>
      <c r="K157" s="39" t="str">
        <f t="shared" si="3"/>
        <v>00004092910121110240</v>
      </c>
      <c r="L157" s="4" t="s">
        <v>221</v>
      </c>
    </row>
    <row r="158" spans="1:12" s="48" customFormat="1">
      <c r="A158" s="40" t="s">
        <v>106</v>
      </c>
      <c r="B158" s="41" t="s">
        <v>7</v>
      </c>
      <c r="C158" s="42" t="s">
        <v>70</v>
      </c>
      <c r="D158" s="67" t="s">
        <v>217</v>
      </c>
      <c r="E158" s="147" t="s">
        <v>219</v>
      </c>
      <c r="F158" s="148"/>
      <c r="G158" s="68" t="s">
        <v>107</v>
      </c>
      <c r="H158" s="43">
        <v>15000000</v>
      </c>
      <c r="I158" s="44">
        <v>3784456.96</v>
      </c>
      <c r="J158" s="45">
        <f>IF(IF(H158="",0,H158)=0,0,(IF(H158&gt;0,IF(I158&gt;H158,0,H158-I158),IF(I158&gt;H158,H158-I158,0))))</f>
        <v>11215543.039999999</v>
      </c>
      <c r="K158" s="39" t="str">
        <f t="shared" si="3"/>
        <v>00004092910121110244</v>
      </c>
      <c r="L158" s="47" t="str">
        <f>C158 &amp; D158 &amp;E158 &amp; F158 &amp; G158</f>
        <v>00004092910121110244</v>
      </c>
    </row>
    <row r="159" spans="1:12">
      <c r="A159" s="36"/>
      <c r="B159" s="37" t="s">
        <v>7</v>
      </c>
      <c r="C159" s="38" t="s">
        <v>70</v>
      </c>
      <c r="D159" s="65" t="s">
        <v>217</v>
      </c>
      <c r="E159" s="157" t="s">
        <v>223</v>
      </c>
      <c r="F159" s="158"/>
      <c r="G159" s="66" t="s">
        <v>70</v>
      </c>
      <c r="H159" s="30">
        <v>3719336.95</v>
      </c>
      <c r="I159" s="34">
        <v>123983.89</v>
      </c>
      <c r="J159" s="35">
        <v>3595353.06</v>
      </c>
      <c r="K159" s="39" t="str">
        <f t="shared" si="3"/>
        <v>00004092910121120000</v>
      </c>
      <c r="L159" s="4" t="s">
        <v>222</v>
      </c>
    </row>
    <row r="160" spans="1:12" ht="22.5">
      <c r="A160" s="36" t="s">
        <v>101</v>
      </c>
      <c r="B160" s="37" t="s">
        <v>7</v>
      </c>
      <c r="C160" s="38" t="s">
        <v>70</v>
      </c>
      <c r="D160" s="65" t="s">
        <v>217</v>
      </c>
      <c r="E160" s="157" t="s">
        <v>223</v>
      </c>
      <c r="F160" s="158"/>
      <c r="G160" s="66" t="s">
        <v>7</v>
      </c>
      <c r="H160" s="30">
        <v>3719336.95</v>
      </c>
      <c r="I160" s="34">
        <v>123983.89</v>
      </c>
      <c r="J160" s="35">
        <v>3595353.06</v>
      </c>
      <c r="K160" s="39" t="str">
        <f t="shared" si="3"/>
        <v>00004092910121120200</v>
      </c>
      <c r="L160" s="4" t="s">
        <v>224</v>
      </c>
    </row>
    <row r="161" spans="1:12" ht="22.5">
      <c r="A161" s="36" t="s">
        <v>103</v>
      </c>
      <c r="B161" s="37" t="s">
        <v>7</v>
      </c>
      <c r="C161" s="38" t="s">
        <v>70</v>
      </c>
      <c r="D161" s="65" t="s">
        <v>217</v>
      </c>
      <c r="E161" s="157" t="s">
        <v>223</v>
      </c>
      <c r="F161" s="158"/>
      <c r="G161" s="66" t="s">
        <v>105</v>
      </c>
      <c r="H161" s="30">
        <v>3719336.95</v>
      </c>
      <c r="I161" s="34">
        <v>123983.89</v>
      </c>
      <c r="J161" s="35">
        <v>3595353.06</v>
      </c>
      <c r="K161" s="39" t="str">
        <f t="shared" si="3"/>
        <v>00004092910121120240</v>
      </c>
      <c r="L161" s="4" t="s">
        <v>225</v>
      </c>
    </row>
    <row r="162" spans="1:12" s="48" customFormat="1">
      <c r="A162" s="40" t="s">
        <v>106</v>
      </c>
      <c r="B162" s="41" t="s">
        <v>7</v>
      </c>
      <c r="C162" s="42" t="s">
        <v>70</v>
      </c>
      <c r="D162" s="67" t="s">
        <v>217</v>
      </c>
      <c r="E162" s="147" t="s">
        <v>223</v>
      </c>
      <c r="F162" s="148"/>
      <c r="G162" s="68" t="s">
        <v>107</v>
      </c>
      <c r="H162" s="43">
        <v>3719336.95</v>
      </c>
      <c r="I162" s="44">
        <v>123983.89</v>
      </c>
      <c r="J162" s="45">
        <f>IF(IF(H162="",0,H162)=0,0,(IF(H162&gt;0,IF(I162&gt;H162,0,H162-I162),IF(I162&gt;H162,H162-I162,0))))</f>
        <v>3595353.06</v>
      </c>
      <c r="K162" s="39" t="str">
        <f t="shared" si="3"/>
        <v>00004092910121120244</v>
      </c>
      <c r="L162" s="47" t="str">
        <f>C162 &amp; D162 &amp;E162 &amp; F162 &amp; G162</f>
        <v>00004092910121120244</v>
      </c>
    </row>
    <row r="163" spans="1:12">
      <c r="A163" s="36"/>
      <c r="B163" s="37" t="s">
        <v>7</v>
      </c>
      <c r="C163" s="38" t="s">
        <v>70</v>
      </c>
      <c r="D163" s="65" t="s">
        <v>217</v>
      </c>
      <c r="E163" s="157" t="s">
        <v>227</v>
      </c>
      <c r="F163" s="158"/>
      <c r="G163" s="66" t="s">
        <v>70</v>
      </c>
      <c r="H163" s="30">
        <v>4503175.5199999996</v>
      </c>
      <c r="I163" s="34">
        <v>0</v>
      </c>
      <c r="J163" s="35">
        <v>4503175.5199999996</v>
      </c>
      <c r="K163" s="39" t="str">
        <f t="shared" si="3"/>
        <v>00004092910121125000</v>
      </c>
      <c r="L163" s="4" t="s">
        <v>226</v>
      </c>
    </row>
    <row r="164" spans="1:12" ht="22.5">
      <c r="A164" s="36" t="s">
        <v>196</v>
      </c>
      <c r="B164" s="37" t="s">
        <v>7</v>
      </c>
      <c r="C164" s="38" t="s">
        <v>70</v>
      </c>
      <c r="D164" s="65" t="s">
        <v>217</v>
      </c>
      <c r="E164" s="157" t="s">
        <v>227</v>
      </c>
      <c r="F164" s="158"/>
      <c r="G164" s="66" t="s">
        <v>198</v>
      </c>
      <c r="H164" s="30">
        <v>4503175.5199999996</v>
      </c>
      <c r="I164" s="34">
        <v>0</v>
      </c>
      <c r="J164" s="35">
        <v>4503175.5199999996</v>
      </c>
      <c r="K164" s="39" t="str">
        <f t="shared" si="3"/>
        <v>00004092910121125400</v>
      </c>
      <c r="L164" s="4" t="s">
        <v>228</v>
      </c>
    </row>
    <row r="165" spans="1:12">
      <c r="A165" s="36" t="s">
        <v>199</v>
      </c>
      <c r="B165" s="37" t="s">
        <v>7</v>
      </c>
      <c r="C165" s="38" t="s">
        <v>70</v>
      </c>
      <c r="D165" s="65" t="s">
        <v>217</v>
      </c>
      <c r="E165" s="157" t="s">
        <v>227</v>
      </c>
      <c r="F165" s="158"/>
      <c r="G165" s="66" t="s">
        <v>201</v>
      </c>
      <c r="H165" s="30">
        <v>4503175.5199999996</v>
      </c>
      <c r="I165" s="34">
        <v>0</v>
      </c>
      <c r="J165" s="35">
        <v>4503175.5199999996</v>
      </c>
      <c r="K165" s="39" t="str">
        <f t="shared" si="3"/>
        <v>00004092910121125410</v>
      </c>
      <c r="L165" s="4" t="s">
        <v>229</v>
      </c>
    </row>
    <row r="166" spans="1:12" s="48" customFormat="1" ht="33.75">
      <c r="A166" s="40" t="s">
        <v>202</v>
      </c>
      <c r="B166" s="41" t="s">
        <v>7</v>
      </c>
      <c r="C166" s="42" t="s">
        <v>70</v>
      </c>
      <c r="D166" s="67" t="s">
        <v>217</v>
      </c>
      <c r="E166" s="147" t="s">
        <v>227</v>
      </c>
      <c r="F166" s="148"/>
      <c r="G166" s="68" t="s">
        <v>203</v>
      </c>
      <c r="H166" s="43">
        <v>4503175.5199999996</v>
      </c>
      <c r="I166" s="44">
        <v>0</v>
      </c>
      <c r="J166" s="45">
        <f>IF(IF(H166="",0,H166)=0,0,(IF(H166&gt;0,IF(I166&gt;H166,0,H166-I166),IF(I166&gt;H166,H166-I166,0))))</f>
        <v>4503175.5199999996</v>
      </c>
      <c r="K166" s="39" t="str">
        <f t="shared" si="3"/>
        <v>00004092910121125414</v>
      </c>
      <c r="L166" s="47" t="str">
        <f>C166 &amp; D166 &amp;E166 &amp; F166 &amp; G166</f>
        <v>00004092910121125414</v>
      </c>
    </row>
    <row r="167" spans="1:12">
      <c r="A167" s="36"/>
      <c r="B167" s="37" t="s">
        <v>7</v>
      </c>
      <c r="C167" s="38" t="s">
        <v>70</v>
      </c>
      <c r="D167" s="65" t="s">
        <v>217</v>
      </c>
      <c r="E167" s="157" t="s">
        <v>231</v>
      </c>
      <c r="F167" s="158"/>
      <c r="G167" s="66" t="s">
        <v>70</v>
      </c>
      <c r="H167" s="30">
        <v>1000000</v>
      </c>
      <c r="I167" s="34">
        <v>0</v>
      </c>
      <c r="J167" s="35">
        <v>1000000</v>
      </c>
      <c r="K167" s="39" t="str">
        <f t="shared" si="3"/>
        <v>00004092910121130000</v>
      </c>
      <c r="L167" s="4" t="s">
        <v>230</v>
      </c>
    </row>
    <row r="168" spans="1:12" ht="22.5">
      <c r="A168" s="36" t="s">
        <v>196</v>
      </c>
      <c r="B168" s="37" t="s">
        <v>7</v>
      </c>
      <c r="C168" s="38" t="s">
        <v>70</v>
      </c>
      <c r="D168" s="65" t="s">
        <v>217</v>
      </c>
      <c r="E168" s="157" t="s">
        <v>231</v>
      </c>
      <c r="F168" s="158"/>
      <c r="G168" s="66" t="s">
        <v>198</v>
      </c>
      <c r="H168" s="30">
        <v>1000000</v>
      </c>
      <c r="I168" s="34">
        <v>0</v>
      </c>
      <c r="J168" s="35">
        <v>1000000</v>
      </c>
      <c r="K168" s="39" t="str">
        <f t="shared" si="3"/>
        <v>00004092910121130400</v>
      </c>
      <c r="L168" s="4" t="s">
        <v>232</v>
      </c>
    </row>
    <row r="169" spans="1:12">
      <c r="A169" s="36" t="s">
        <v>199</v>
      </c>
      <c r="B169" s="37" t="s">
        <v>7</v>
      </c>
      <c r="C169" s="38" t="s">
        <v>70</v>
      </c>
      <c r="D169" s="65" t="s">
        <v>217</v>
      </c>
      <c r="E169" s="157" t="s">
        <v>231</v>
      </c>
      <c r="F169" s="158"/>
      <c r="G169" s="66" t="s">
        <v>201</v>
      </c>
      <c r="H169" s="30">
        <v>1000000</v>
      </c>
      <c r="I169" s="34">
        <v>0</v>
      </c>
      <c r="J169" s="35">
        <v>1000000</v>
      </c>
      <c r="K169" s="39" t="str">
        <f t="shared" si="3"/>
        <v>00004092910121130410</v>
      </c>
      <c r="L169" s="4" t="s">
        <v>233</v>
      </c>
    </row>
    <row r="170" spans="1:12" s="48" customFormat="1" ht="33.75">
      <c r="A170" s="40" t="s">
        <v>202</v>
      </c>
      <c r="B170" s="41" t="s">
        <v>7</v>
      </c>
      <c r="C170" s="42" t="s">
        <v>70</v>
      </c>
      <c r="D170" s="67" t="s">
        <v>217</v>
      </c>
      <c r="E170" s="147" t="s">
        <v>231</v>
      </c>
      <c r="F170" s="148"/>
      <c r="G170" s="68" t="s">
        <v>203</v>
      </c>
      <c r="H170" s="43">
        <v>1000000</v>
      </c>
      <c r="I170" s="44">
        <v>0</v>
      </c>
      <c r="J170" s="45">
        <f>IF(IF(H170="",0,H170)=0,0,(IF(H170&gt;0,IF(I170&gt;H170,0,H170-I170),IF(I170&gt;H170,H170-I170,0))))</f>
        <v>1000000</v>
      </c>
      <c r="K170" s="39" t="str">
        <f t="shared" si="3"/>
        <v>00004092910121130414</v>
      </c>
      <c r="L170" s="47" t="str">
        <f>C170 &amp; D170 &amp;E170 &amp; F170 &amp; G170</f>
        <v>00004092910121130414</v>
      </c>
    </row>
    <row r="171" spans="1:12">
      <c r="A171" s="36"/>
      <c r="B171" s="37" t="s">
        <v>7</v>
      </c>
      <c r="C171" s="38" t="s">
        <v>70</v>
      </c>
      <c r="D171" s="65" t="s">
        <v>217</v>
      </c>
      <c r="E171" s="157" t="s">
        <v>235</v>
      </c>
      <c r="F171" s="158"/>
      <c r="G171" s="66" t="s">
        <v>70</v>
      </c>
      <c r="H171" s="30">
        <v>120000</v>
      </c>
      <c r="I171" s="34">
        <v>46000</v>
      </c>
      <c r="J171" s="35">
        <v>74000</v>
      </c>
      <c r="K171" s="39" t="str">
        <f t="shared" si="3"/>
        <v>00004092910121140000</v>
      </c>
      <c r="L171" s="4" t="s">
        <v>234</v>
      </c>
    </row>
    <row r="172" spans="1:12" ht="22.5">
      <c r="A172" s="36" t="s">
        <v>101</v>
      </c>
      <c r="B172" s="37" t="s">
        <v>7</v>
      </c>
      <c r="C172" s="38" t="s">
        <v>70</v>
      </c>
      <c r="D172" s="65" t="s">
        <v>217</v>
      </c>
      <c r="E172" s="157" t="s">
        <v>235</v>
      </c>
      <c r="F172" s="158"/>
      <c r="G172" s="66" t="s">
        <v>7</v>
      </c>
      <c r="H172" s="30">
        <v>120000</v>
      </c>
      <c r="I172" s="34">
        <v>46000</v>
      </c>
      <c r="J172" s="35">
        <v>74000</v>
      </c>
      <c r="K172" s="39" t="str">
        <f t="shared" si="3"/>
        <v>00004092910121140200</v>
      </c>
      <c r="L172" s="4" t="s">
        <v>236</v>
      </c>
    </row>
    <row r="173" spans="1:12" ht="22.5">
      <c r="A173" s="36" t="s">
        <v>103</v>
      </c>
      <c r="B173" s="37" t="s">
        <v>7</v>
      </c>
      <c r="C173" s="38" t="s">
        <v>70</v>
      </c>
      <c r="D173" s="65" t="s">
        <v>217</v>
      </c>
      <c r="E173" s="157" t="s">
        <v>235</v>
      </c>
      <c r="F173" s="158"/>
      <c r="G173" s="66" t="s">
        <v>105</v>
      </c>
      <c r="H173" s="30">
        <v>120000</v>
      </c>
      <c r="I173" s="34">
        <v>46000</v>
      </c>
      <c r="J173" s="35">
        <v>74000</v>
      </c>
      <c r="K173" s="39" t="str">
        <f t="shared" si="3"/>
        <v>00004092910121140240</v>
      </c>
      <c r="L173" s="4" t="s">
        <v>237</v>
      </c>
    </row>
    <row r="174" spans="1:12" s="48" customFormat="1">
      <c r="A174" s="40" t="s">
        <v>106</v>
      </c>
      <c r="B174" s="41" t="s">
        <v>7</v>
      </c>
      <c r="C174" s="42" t="s">
        <v>70</v>
      </c>
      <c r="D174" s="67" t="s">
        <v>217</v>
      </c>
      <c r="E174" s="147" t="s">
        <v>235</v>
      </c>
      <c r="F174" s="148"/>
      <c r="G174" s="68" t="s">
        <v>107</v>
      </c>
      <c r="H174" s="43">
        <v>120000</v>
      </c>
      <c r="I174" s="44">
        <v>46000</v>
      </c>
      <c r="J174" s="45">
        <f>IF(IF(H174="",0,H174)=0,0,(IF(H174&gt;0,IF(I174&gt;H174,0,H174-I174),IF(I174&gt;H174,H174-I174,0))))</f>
        <v>74000</v>
      </c>
      <c r="K174" s="39" t="str">
        <f t="shared" si="3"/>
        <v>00004092910121140244</v>
      </c>
      <c r="L174" s="47" t="str">
        <f>C174 &amp; D174 &amp;E174 &amp; F174 &amp; G174</f>
        <v>00004092910121140244</v>
      </c>
    </row>
    <row r="175" spans="1:12">
      <c r="A175" s="36"/>
      <c r="B175" s="37" t="s">
        <v>7</v>
      </c>
      <c r="C175" s="38" t="s">
        <v>70</v>
      </c>
      <c r="D175" s="65" t="s">
        <v>217</v>
      </c>
      <c r="E175" s="157" t="s">
        <v>239</v>
      </c>
      <c r="F175" s="158"/>
      <c r="G175" s="66" t="s">
        <v>70</v>
      </c>
      <c r="H175" s="30">
        <v>1528130</v>
      </c>
      <c r="I175" s="34">
        <v>0</v>
      </c>
      <c r="J175" s="35">
        <v>1528130</v>
      </c>
      <c r="K175" s="39" t="str">
        <f t="shared" si="3"/>
        <v>00004092910121150000</v>
      </c>
      <c r="L175" s="4" t="s">
        <v>238</v>
      </c>
    </row>
    <row r="176" spans="1:12" ht="22.5">
      <c r="A176" s="36" t="s">
        <v>101</v>
      </c>
      <c r="B176" s="37" t="s">
        <v>7</v>
      </c>
      <c r="C176" s="38" t="s">
        <v>70</v>
      </c>
      <c r="D176" s="65" t="s">
        <v>217</v>
      </c>
      <c r="E176" s="157" t="s">
        <v>239</v>
      </c>
      <c r="F176" s="158"/>
      <c r="G176" s="66" t="s">
        <v>7</v>
      </c>
      <c r="H176" s="30">
        <v>1528130</v>
      </c>
      <c r="I176" s="34">
        <v>0</v>
      </c>
      <c r="J176" s="35">
        <v>1528130</v>
      </c>
      <c r="K176" s="39" t="str">
        <f t="shared" si="3"/>
        <v>00004092910121150200</v>
      </c>
      <c r="L176" s="4" t="s">
        <v>240</v>
      </c>
    </row>
    <row r="177" spans="1:12" ht="22.5">
      <c r="A177" s="36" t="s">
        <v>103</v>
      </c>
      <c r="B177" s="37" t="s">
        <v>7</v>
      </c>
      <c r="C177" s="38" t="s">
        <v>70</v>
      </c>
      <c r="D177" s="65" t="s">
        <v>217</v>
      </c>
      <c r="E177" s="157" t="s">
        <v>239</v>
      </c>
      <c r="F177" s="158"/>
      <c r="G177" s="66" t="s">
        <v>105</v>
      </c>
      <c r="H177" s="30">
        <v>1528130</v>
      </c>
      <c r="I177" s="34">
        <v>0</v>
      </c>
      <c r="J177" s="35">
        <v>1528130</v>
      </c>
      <c r="K177" s="39" t="str">
        <f t="shared" si="3"/>
        <v>00004092910121150240</v>
      </c>
      <c r="L177" s="4" t="s">
        <v>241</v>
      </c>
    </row>
    <row r="178" spans="1:12" s="48" customFormat="1">
      <c r="A178" s="40" t="s">
        <v>106</v>
      </c>
      <c r="B178" s="41" t="s">
        <v>7</v>
      </c>
      <c r="C178" s="42" t="s">
        <v>70</v>
      </c>
      <c r="D178" s="67" t="s">
        <v>217</v>
      </c>
      <c r="E178" s="147" t="s">
        <v>239</v>
      </c>
      <c r="F178" s="148"/>
      <c r="G178" s="68" t="s">
        <v>107</v>
      </c>
      <c r="H178" s="43">
        <v>1528130</v>
      </c>
      <c r="I178" s="44">
        <v>0</v>
      </c>
      <c r="J178" s="45">
        <f>IF(IF(H178="",0,H178)=0,0,(IF(H178&gt;0,IF(I178&gt;H178,0,H178-I178),IF(I178&gt;H178,H178-I178,0))))</f>
        <v>1528130</v>
      </c>
      <c r="K178" s="39" t="str">
        <f t="shared" si="3"/>
        <v>00004092910121150244</v>
      </c>
      <c r="L178" s="47" t="str">
        <f>C178 &amp; D178 &amp;E178 &amp; F178 &amp; G178</f>
        <v>00004092910121150244</v>
      </c>
    </row>
    <row r="179" spans="1:12">
      <c r="A179" s="36"/>
      <c r="B179" s="37" t="s">
        <v>7</v>
      </c>
      <c r="C179" s="38" t="s">
        <v>70</v>
      </c>
      <c r="D179" s="65" t="s">
        <v>217</v>
      </c>
      <c r="E179" s="157" t="s">
        <v>243</v>
      </c>
      <c r="F179" s="158"/>
      <c r="G179" s="66" t="s">
        <v>70</v>
      </c>
      <c r="H179" s="30">
        <v>79000</v>
      </c>
      <c r="I179" s="34">
        <v>0</v>
      </c>
      <c r="J179" s="35">
        <v>79000</v>
      </c>
      <c r="K179" s="39" t="str">
        <f t="shared" si="3"/>
        <v>00004092910121160000</v>
      </c>
      <c r="L179" s="4" t="s">
        <v>242</v>
      </c>
    </row>
    <row r="180" spans="1:12" ht="22.5">
      <c r="A180" s="36" t="s">
        <v>101</v>
      </c>
      <c r="B180" s="37" t="s">
        <v>7</v>
      </c>
      <c r="C180" s="38" t="s">
        <v>70</v>
      </c>
      <c r="D180" s="65" t="s">
        <v>217</v>
      </c>
      <c r="E180" s="157" t="s">
        <v>243</v>
      </c>
      <c r="F180" s="158"/>
      <c r="G180" s="66" t="s">
        <v>7</v>
      </c>
      <c r="H180" s="30">
        <v>79000</v>
      </c>
      <c r="I180" s="34">
        <v>0</v>
      </c>
      <c r="J180" s="35">
        <v>79000</v>
      </c>
      <c r="K180" s="39" t="str">
        <f t="shared" si="3"/>
        <v>00004092910121160200</v>
      </c>
      <c r="L180" s="4" t="s">
        <v>244</v>
      </c>
    </row>
    <row r="181" spans="1:12" ht="22.5">
      <c r="A181" s="36" t="s">
        <v>103</v>
      </c>
      <c r="B181" s="37" t="s">
        <v>7</v>
      </c>
      <c r="C181" s="38" t="s">
        <v>70</v>
      </c>
      <c r="D181" s="65" t="s">
        <v>217</v>
      </c>
      <c r="E181" s="157" t="s">
        <v>243</v>
      </c>
      <c r="F181" s="158"/>
      <c r="G181" s="66" t="s">
        <v>105</v>
      </c>
      <c r="H181" s="30">
        <v>79000</v>
      </c>
      <c r="I181" s="34">
        <v>0</v>
      </c>
      <c r="J181" s="35">
        <v>79000</v>
      </c>
      <c r="K181" s="39" t="str">
        <f t="shared" si="3"/>
        <v>00004092910121160240</v>
      </c>
      <c r="L181" s="4" t="s">
        <v>245</v>
      </c>
    </row>
    <row r="182" spans="1:12" s="48" customFormat="1">
      <c r="A182" s="40" t="s">
        <v>106</v>
      </c>
      <c r="B182" s="41" t="s">
        <v>7</v>
      </c>
      <c r="C182" s="42" t="s">
        <v>70</v>
      </c>
      <c r="D182" s="67" t="s">
        <v>217</v>
      </c>
      <c r="E182" s="147" t="s">
        <v>243</v>
      </c>
      <c r="F182" s="148"/>
      <c r="G182" s="68" t="s">
        <v>107</v>
      </c>
      <c r="H182" s="43">
        <v>79000</v>
      </c>
      <c r="I182" s="44">
        <v>0</v>
      </c>
      <c r="J182" s="45">
        <f>IF(IF(H182="",0,H182)=0,0,(IF(H182&gt;0,IF(I182&gt;H182,0,H182-I182),IF(I182&gt;H182,H182-I182,0))))</f>
        <v>79000</v>
      </c>
      <c r="K182" s="39" t="str">
        <f t="shared" si="3"/>
        <v>00004092910121160244</v>
      </c>
      <c r="L182" s="47" t="str">
        <f>C182 &amp; D182 &amp;E182 &amp; F182 &amp; G182</f>
        <v>00004092910121160244</v>
      </c>
    </row>
    <row r="183" spans="1:12">
      <c r="A183" s="36"/>
      <c r="B183" s="37" t="s">
        <v>7</v>
      </c>
      <c r="C183" s="38" t="s">
        <v>70</v>
      </c>
      <c r="D183" s="65" t="s">
        <v>217</v>
      </c>
      <c r="E183" s="157" t="s">
        <v>247</v>
      </c>
      <c r="F183" s="158"/>
      <c r="G183" s="66" t="s">
        <v>70</v>
      </c>
      <c r="H183" s="30">
        <v>3747000</v>
      </c>
      <c r="I183" s="34">
        <v>0</v>
      </c>
      <c r="J183" s="35">
        <v>3747000</v>
      </c>
      <c r="K183" s="39" t="str">
        <f t="shared" si="3"/>
        <v>00004092910171525000</v>
      </c>
      <c r="L183" s="4" t="s">
        <v>246</v>
      </c>
    </row>
    <row r="184" spans="1:12" ht="22.5">
      <c r="A184" s="36" t="s">
        <v>101</v>
      </c>
      <c r="B184" s="37" t="s">
        <v>7</v>
      </c>
      <c r="C184" s="38" t="s">
        <v>70</v>
      </c>
      <c r="D184" s="65" t="s">
        <v>217</v>
      </c>
      <c r="E184" s="157" t="s">
        <v>247</v>
      </c>
      <c r="F184" s="158"/>
      <c r="G184" s="66" t="s">
        <v>7</v>
      </c>
      <c r="H184" s="30">
        <v>3747000</v>
      </c>
      <c r="I184" s="34">
        <v>0</v>
      </c>
      <c r="J184" s="35">
        <v>3747000</v>
      </c>
      <c r="K184" s="39" t="str">
        <f t="shared" si="3"/>
        <v>00004092910171525200</v>
      </c>
      <c r="L184" s="4" t="s">
        <v>248</v>
      </c>
    </row>
    <row r="185" spans="1:12" ht="22.5">
      <c r="A185" s="36" t="s">
        <v>103</v>
      </c>
      <c r="B185" s="37" t="s">
        <v>7</v>
      </c>
      <c r="C185" s="38" t="s">
        <v>70</v>
      </c>
      <c r="D185" s="65" t="s">
        <v>217</v>
      </c>
      <c r="E185" s="157" t="s">
        <v>247</v>
      </c>
      <c r="F185" s="158"/>
      <c r="G185" s="66" t="s">
        <v>105</v>
      </c>
      <c r="H185" s="30">
        <v>3747000</v>
      </c>
      <c r="I185" s="34">
        <v>0</v>
      </c>
      <c r="J185" s="35">
        <v>3747000</v>
      </c>
      <c r="K185" s="39" t="str">
        <f t="shared" si="3"/>
        <v>00004092910171525240</v>
      </c>
      <c r="L185" s="4" t="s">
        <v>249</v>
      </c>
    </row>
    <row r="186" spans="1:12" s="48" customFormat="1">
      <c r="A186" s="40" t="s">
        <v>106</v>
      </c>
      <c r="B186" s="41" t="s">
        <v>7</v>
      </c>
      <c r="C186" s="42" t="s">
        <v>70</v>
      </c>
      <c r="D186" s="67" t="s">
        <v>217</v>
      </c>
      <c r="E186" s="147" t="s">
        <v>247</v>
      </c>
      <c r="F186" s="148"/>
      <c r="G186" s="68" t="s">
        <v>107</v>
      </c>
      <c r="H186" s="43">
        <v>3747000</v>
      </c>
      <c r="I186" s="44">
        <v>0</v>
      </c>
      <c r="J186" s="45">
        <f>IF(IF(H186="",0,H186)=0,0,(IF(H186&gt;0,IF(I186&gt;H186,0,H186-I186),IF(I186&gt;H186,H186-I186,0))))</f>
        <v>3747000</v>
      </c>
      <c r="K186" s="39" t="str">
        <f t="shared" si="3"/>
        <v>00004092910171525244</v>
      </c>
      <c r="L186" s="47" t="str">
        <f>C186 &amp; D186 &amp;E186 &amp; F186 &amp; G186</f>
        <v>00004092910171525244</v>
      </c>
    </row>
    <row r="187" spans="1:12">
      <c r="A187" s="36"/>
      <c r="B187" s="37" t="s">
        <v>7</v>
      </c>
      <c r="C187" s="38" t="s">
        <v>70</v>
      </c>
      <c r="D187" s="65" t="s">
        <v>217</v>
      </c>
      <c r="E187" s="157" t="s">
        <v>251</v>
      </c>
      <c r="F187" s="158"/>
      <c r="G187" s="66" t="s">
        <v>70</v>
      </c>
      <c r="H187" s="30">
        <v>15000000</v>
      </c>
      <c r="I187" s="34">
        <v>0</v>
      </c>
      <c r="J187" s="35">
        <v>15000000</v>
      </c>
      <c r="K187" s="39" t="str">
        <f t="shared" si="3"/>
        <v>00004092910171541000</v>
      </c>
      <c r="L187" s="4" t="s">
        <v>250</v>
      </c>
    </row>
    <row r="188" spans="1:12" ht="22.5">
      <c r="A188" s="36" t="s">
        <v>101</v>
      </c>
      <c r="B188" s="37" t="s">
        <v>7</v>
      </c>
      <c r="C188" s="38" t="s">
        <v>70</v>
      </c>
      <c r="D188" s="65" t="s">
        <v>217</v>
      </c>
      <c r="E188" s="157" t="s">
        <v>251</v>
      </c>
      <c r="F188" s="158"/>
      <c r="G188" s="66" t="s">
        <v>7</v>
      </c>
      <c r="H188" s="30">
        <v>15000000</v>
      </c>
      <c r="I188" s="34">
        <v>0</v>
      </c>
      <c r="J188" s="35">
        <v>15000000</v>
      </c>
      <c r="K188" s="39" t="str">
        <f t="shared" si="3"/>
        <v>00004092910171541200</v>
      </c>
      <c r="L188" s="4" t="s">
        <v>252</v>
      </c>
    </row>
    <row r="189" spans="1:12" ht="22.5">
      <c r="A189" s="36" t="s">
        <v>103</v>
      </c>
      <c r="B189" s="37" t="s">
        <v>7</v>
      </c>
      <c r="C189" s="38" t="s">
        <v>70</v>
      </c>
      <c r="D189" s="65" t="s">
        <v>217</v>
      </c>
      <c r="E189" s="157" t="s">
        <v>251</v>
      </c>
      <c r="F189" s="158"/>
      <c r="G189" s="66" t="s">
        <v>105</v>
      </c>
      <c r="H189" s="30">
        <v>15000000</v>
      </c>
      <c r="I189" s="34">
        <v>0</v>
      </c>
      <c r="J189" s="35">
        <v>15000000</v>
      </c>
      <c r="K189" s="39" t="str">
        <f t="shared" si="3"/>
        <v>00004092910171541240</v>
      </c>
      <c r="L189" s="4" t="s">
        <v>253</v>
      </c>
    </row>
    <row r="190" spans="1:12" s="48" customFormat="1">
      <c r="A190" s="40" t="s">
        <v>106</v>
      </c>
      <c r="B190" s="41" t="s">
        <v>7</v>
      </c>
      <c r="C190" s="42" t="s">
        <v>70</v>
      </c>
      <c r="D190" s="67" t="s">
        <v>217</v>
      </c>
      <c r="E190" s="147" t="s">
        <v>251</v>
      </c>
      <c r="F190" s="148"/>
      <c r="G190" s="68" t="s">
        <v>107</v>
      </c>
      <c r="H190" s="43">
        <v>15000000</v>
      </c>
      <c r="I190" s="44">
        <v>0</v>
      </c>
      <c r="J190" s="45">
        <f>IF(IF(H190="",0,H190)=0,0,(IF(H190&gt;0,IF(I190&gt;H190,0,H190-I190),IF(I190&gt;H190,H190-I190,0))))</f>
        <v>15000000</v>
      </c>
      <c r="K190" s="39" t="str">
        <f t="shared" si="3"/>
        <v>00004092910171541244</v>
      </c>
      <c r="L190" s="47" t="str">
        <f>C190 &amp; D190 &amp;E190 &amp; F190 &amp; G190</f>
        <v>00004092910171541244</v>
      </c>
    </row>
    <row r="191" spans="1:12">
      <c r="A191" s="36"/>
      <c r="B191" s="37" t="s">
        <v>7</v>
      </c>
      <c r="C191" s="38" t="s">
        <v>70</v>
      </c>
      <c r="D191" s="65" t="s">
        <v>217</v>
      </c>
      <c r="E191" s="157" t="s">
        <v>255</v>
      </c>
      <c r="F191" s="158"/>
      <c r="G191" s="66" t="s">
        <v>70</v>
      </c>
      <c r="H191" s="30">
        <v>2660000</v>
      </c>
      <c r="I191" s="34">
        <v>14300</v>
      </c>
      <c r="J191" s="35">
        <v>2645700</v>
      </c>
      <c r="K191" s="39" t="str">
        <f t="shared" si="3"/>
        <v>00004092920299910000</v>
      </c>
      <c r="L191" s="4" t="s">
        <v>254</v>
      </c>
    </row>
    <row r="192" spans="1:12" ht="22.5">
      <c r="A192" s="36" t="s">
        <v>101</v>
      </c>
      <c r="B192" s="37" t="s">
        <v>7</v>
      </c>
      <c r="C192" s="38" t="s">
        <v>70</v>
      </c>
      <c r="D192" s="65" t="s">
        <v>217</v>
      </c>
      <c r="E192" s="157" t="s">
        <v>255</v>
      </c>
      <c r="F192" s="158"/>
      <c r="G192" s="66" t="s">
        <v>7</v>
      </c>
      <c r="H192" s="30">
        <v>2660000</v>
      </c>
      <c r="I192" s="34">
        <v>14300</v>
      </c>
      <c r="J192" s="35">
        <v>2645700</v>
      </c>
      <c r="K192" s="39" t="str">
        <f t="shared" si="3"/>
        <v>00004092920299910200</v>
      </c>
      <c r="L192" s="4" t="s">
        <v>256</v>
      </c>
    </row>
    <row r="193" spans="1:12" ht="22.5">
      <c r="A193" s="36" t="s">
        <v>103</v>
      </c>
      <c r="B193" s="37" t="s">
        <v>7</v>
      </c>
      <c r="C193" s="38" t="s">
        <v>70</v>
      </c>
      <c r="D193" s="65" t="s">
        <v>217</v>
      </c>
      <c r="E193" s="157" t="s">
        <v>255</v>
      </c>
      <c r="F193" s="158"/>
      <c r="G193" s="66" t="s">
        <v>105</v>
      </c>
      <c r="H193" s="30">
        <v>2660000</v>
      </c>
      <c r="I193" s="34">
        <v>14300</v>
      </c>
      <c r="J193" s="35">
        <v>2645700</v>
      </c>
      <c r="K193" s="39" t="str">
        <f t="shared" si="3"/>
        <v>00004092920299910240</v>
      </c>
      <c r="L193" s="4" t="s">
        <v>257</v>
      </c>
    </row>
    <row r="194" spans="1:12" s="48" customFormat="1">
      <c r="A194" s="40" t="s">
        <v>106</v>
      </c>
      <c r="B194" s="41" t="s">
        <v>7</v>
      </c>
      <c r="C194" s="42" t="s">
        <v>70</v>
      </c>
      <c r="D194" s="67" t="s">
        <v>217</v>
      </c>
      <c r="E194" s="147" t="s">
        <v>255</v>
      </c>
      <c r="F194" s="148"/>
      <c r="G194" s="68" t="s">
        <v>107</v>
      </c>
      <c r="H194" s="43">
        <v>2660000</v>
      </c>
      <c r="I194" s="44">
        <v>14300</v>
      </c>
      <c r="J194" s="45">
        <f>IF(IF(H194="",0,H194)=0,0,(IF(H194&gt;0,IF(I194&gt;H194,0,H194-I194),IF(I194&gt;H194,H194-I194,0))))</f>
        <v>2645700</v>
      </c>
      <c r="K194" s="39" t="str">
        <f t="shared" si="3"/>
        <v>00004092920299910244</v>
      </c>
      <c r="L194" s="47" t="str">
        <f>C194 &amp; D194 &amp;E194 &amp; F194 &amp; G194</f>
        <v>00004092920299910244</v>
      </c>
    </row>
    <row r="195" spans="1:12">
      <c r="A195" s="36" t="s">
        <v>258</v>
      </c>
      <c r="B195" s="37" t="s">
        <v>7</v>
      </c>
      <c r="C195" s="38" t="s">
        <v>70</v>
      </c>
      <c r="D195" s="65" t="s">
        <v>260</v>
      </c>
      <c r="E195" s="157" t="s">
        <v>94</v>
      </c>
      <c r="F195" s="158"/>
      <c r="G195" s="66" t="s">
        <v>70</v>
      </c>
      <c r="H195" s="30">
        <v>1744517.75</v>
      </c>
      <c r="I195" s="34">
        <v>23700</v>
      </c>
      <c r="J195" s="35">
        <v>1720817.75</v>
      </c>
      <c r="K195" s="39" t="str">
        <f t="shared" si="3"/>
        <v>00004120000000000000</v>
      </c>
      <c r="L195" s="4" t="s">
        <v>259</v>
      </c>
    </row>
    <row r="196" spans="1:12">
      <c r="A196" s="36"/>
      <c r="B196" s="37" t="s">
        <v>7</v>
      </c>
      <c r="C196" s="38" t="s">
        <v>70</v>
      </c>
      <c r="D196" s="65" t="s">
        <v>260</v>
      </c>
      <c r="E196" s="157" t="s">
        <v>262</v>
      </c>
      <c r="F196" s="158"/>
      <c r="G196" s="66" t="s">
        <v>70</v>
      </c>
      <c r="H196" s="30">
        <v>341000</v>
      </c>
      <c r="I196" s="34">
        <v>23700</v>
      </c>
      <c r="J196" s="35">
        <v>317300</v>
      </c>
      <c r="K196" s="39" t="str">
        <f t="shared" si="3"/>
        <v>00004129450010070000</v>
      </c>
      <c r="L196" s="4" t="s">
        <v>261</v>
      </c>
    </row>
    <row r="197" spans="1:12" ht="22.5">
      <c r="A197" s="36" t="s">
        <v>101</v>
      </c>
      <c r="B197" s="37" t="s">
        <v>7</v>
      </c>
      <c r="C197" s="38" t="s">
        <v>70</v>
      </c>
      <c r="D197" s="65" t="s">
        <v>260</v>
      </c>
      <c r="E197" s="157" t="s">
        <v>262</v>
      </c>
      <c r="F197" s="158"/>
      <c r="G197" s="66" t="s">
        <v>7</v>
      </c>
      <c r="H197" s="30">
        <v>341000</v>
      </c>
      <c r="I197" s="34">
        <v>23700</v>
      </c>
      <c r="J197" s="35">
        <v>317300</v>
      </c>
      <c r="K197" s="39" t="str">
        <f t="shared" si="3"/>
        <v>00004129450010070200</v>
      </c>
      <c r="L197" s="4" t="s">
        <v>263</v>
      </c>
    </row>
    <row r="198" spans="1:12" ht="22.5">
      <c r="A198" s="36" t="s">
        <v>103</v>
      </c>
      <c r="B198" s="37" t="s">
        <v>7</v>
      </c>
      <c r="C198" s="38" t="s">
        <v>70</v>
      </c>
      <c r="D198" s="65" t="s">
        <v>260</v>
      </c>
      <c r="E198" s="157" t="s">
        <v>262</v>
      </c>
      <c r="F198" s="158"/>
      <c r="G198" s="66" t="s">
        <v>105</v>
      </c>
      <c r="H198" s="30">
        <v>341000</v>
      </c>
      <c r="I198" s="34">
        <v>23700</v>
      </c>
      <c r="J198" s="35">
        <v>317300</v>
      </c>
      <c r="K198" s="39" t="str">
        <f t="shared" si="3"/>
        <v>00004129450010070240</v>
      </c>
      <c r="L198" s="4" t="s">
        <v>264</v>
      </c>
    </row>
    <row r="199" spans="1:12" s="48" customFormat="1">
      <c r="A199" s="40" t="s">
        <v>106</v>
      </c>
      <c r="B199" s="41" t="s">
        <v>7</v>
      </c>
      <c r="C199" s="42" t="s">
        <v>70</v>
      </c>
      <c r="D199" s="67" t="s">
        <v>260</v>
      </c>
      <c r="E199" s="147" t="s">
        <v>262</v>
      </c>
      <c r="F199" s="148"/>
      <c r="G199" s="68" t="s">
        <v>107</v>
      </c>
      <c r="H199" s="43">
        <v>341000</v>
      </c>
      <c r="I199" s="44">
        <v>23700</v>
      </c>
      <c r="J199" s="45">
        <f>IF(IF(H199="",0,H199)=0,0,(IF(H199&gt;0,IF(I199&gt;H199,0,H199-I199),IF(I199&gt;H199,H199-I199,0))))</f>
        <v>317300</v>
      </c>
      <c r="K199" s="39" t="str">
        <f t="shared" si="3"/>
        <v>00004129450010070244</v>
      </c>
      <c r="L199" s="47" t="str">
        <f>C199 &amp; D199 &amp;E199 &amp; F199 &amp; G199</f>
        <v>00004129450010070244</v>
      </c>
    </row>
    <row r="200" spans="1:12">
      <c r="A200" s="36"/>
      <c r="B200" s="37" t="s">
        <v>7</v>
      </c>
      <c r="C200" s="38" t="s">
        <v>70</v>
      </c>
      <c r="D200" s="65" t="s">
        <v>260</v>
      </c>
      <c r="E200" s="157" t="s">
        <v>266</v>
      </c>
      <c r="F200" s="158"/>
      <c r="G200" s="66" t="s">
        <v>70</v>
      </c>
      <c r="H200" s="30">
        <v>1403517.75</v>
      </c>
      <c r="I200" s="34">
        <v>0</v>
      </c>
      <c r="J200" s="35">
        <v>1403517.75</v>
      </c>
      <c r="K200" s="39" t="str">
        <f t="shared" si="3"/>
        <v>00004129450010080000</v>
      </c>
      <c r="L200" s="4" t="s">
        <v>265</v>
      </c>
    </row>
    <row r="201" spans="1:12" ht="22.5">
      <c r="A201" s="36" t="s">
        <v>101</v>
      </c>
      <c r="B201" s="37" t="s">
        <v>7</v>
      </c>
      <c r="C201" s="38" t="s">
        <v>70</v>
      </c>
      <c r="D201" s="65" t="s">
        <v>260</v>
      </c>
      <c r="E201" s="157" t="s">
        <v>266</v>
      </c>
      <c r="F201" s="158"/>
      <c r="G201" s="66" t="s">
        <v>7</v>
      </c>
      <c r="H201" s="30">
        <v>1403517.75</v>
      </c>
      <c r="I201" s="34">
        <v>0</v>
      </c>
      <c r="J201" s="35">
        <v>1403517.75</v>
      </c>
      <c r="K201" s="39" t="str">
        <f t="shared" si="3"/>
        <v>00004129450010080200</v>
      </c>
      <c r="L201" s="4" t="s">
        <v>267</v>
      </c>
    </row>
    <row r="202" spans="1:12" ht="22.5">
      <c r="A202" s="36" t="s">
        <v>103</v>
      </c>
      <c r="B202" s="37" t="s">
        <v>7</v>
      </c>
      <c r="C202" s="38" t="s">
        <v>70</v>
      </c>
      <c r="D202" s="65" t="s">
        <v>260</v>
      </c>
      <c r="E202" s="157" t="s">
        <v>266</v>
      </c>
      <c r="F202" s="158"/>
      <c r="G202" s="66" t="s">
        <v>105</v>
      </c>
      <c r="H202" s="30">
        <v>1403517.75</v>
      </c>
      <c r="I202" s="34">
        <v>0</v>
      </c>
      <c r="J202" s="35">
        <v>1403517.75</v>
      </c>
      <c r="K202" s="39" t="str">
        <f t="shared" si="3"/>
        <v>00004129450010080240</v>
      </c>
      <c r="L202" s="4" t="s">
        <v>268</v>
      </c>
    </row>
    <row r="203" spans="1:12" s="48" customFormat="1">
      <c r="A203" s="40" t="s">
        <v>106</v>
      </c>
      <c r="B203" s="41" t="s">
        <v>7</v>
      </c>
      <c r="C203" s="42" t="s">
        <v>70</v>
      </c>
      <c r="D203" s="67" t="s">
        <v>260</v>
      </c>
      <c r="E203" s="147" t="s">
        <v>266</v>
      </c>
      <c r="F203" s="148"/>
      <c r="G203" s="68" t="s">
        <v>107</v>
      </c>
      <c r="H203" s="43">
        <v>1403517.75</v>
      </c>
      <c r="I203" s="44">
        <v>0</v>
      </c>
      <c r="J203" s="45">
        <f>IF(IF(H203="",0,H203)=0,0,(IF(H203&gt;0,IF(I203&gt;H203,0,H203-I203),IF(I203&gt;H203,H203-I203,0))))</f>
        <v>1403517.75</v>
      </c>
      <c r="K203" s="39" t="str">
        <f t="shared" si="3"/>
        <v>00004129450010080244</v>
      </c>
      <c r="L203" s="47" t="str">
        <f>C203 &amp; D203 &amp;E203 &amp; F203 &amp; G203</f>
        <v>00004129450010080244</v>
      </c>
    </row>
    <row r="204" spans="1:12">
      <c r="A204" s="36" t="s">
        <v>269</v>
      </c>
      <c r="B204" s="37" t="s">
        <v>7</v>
      </c>
      <c r="C204" s="38" t="s">
        <v>70</v>
      </c>
      <c r="D204" s="65" t="s">
        <v>271</v>
      </c>
      <c r="E204" s="157" t="s">
        <v>94</v>
      </c>
      <c r="F204" s="158"/>
      <c r="G204" s="66" t="s">
        <v>70</v>
      </c>
      <c r="H204" s="30">
        <v>32848399.140000001</v>
      </c>
      <c r="I204" s="34">
        <v>1782375.02</v>
      </c>
      <c r="J204" s="35">
        <v>31066024.120000001</v>
      </c>
      <c r="K204" s="39" t="str">
        <f t="shared" si="3"/>
        <v>00005000000000000000</v>
      </c>
      <c r="L204" s="4" t="s">
        <v>270</v>
      </c>
    </row>
    <row r="205" spans="1:12">
      <c r="A205" s="36" t="s">
        <v>272</v>
      </c>
      <c r="B205" s="37" t="s">
        <v>7</v>
      </c>
      <c r="C205" s="38" t="s">
        <v>70</v>
      </c>
      <c r="D205" s="65" t="s">
        <v>274</v>
      </c>
      <c r="E205" s="157" t="s">
        <v>94</v>
      </c>
      <c r="F205" s="158"/>
      <c r="G205" s="66" t="s">
        <v>70</v>
      </c>
      <c r="H205" s="30">
        <v>7137298.1399999997</v>
      </c>
      <c r="I205" s="34">
        <v>250308.81</v>
      </c>
      <c r="J205" s="35">
        <v>6886989.3300000001</v>
      </c>
      <c r="K205" s="39" t="str">
        <f t="shared" si="3"/>
        <v>00005010000000000000</v>
      </c>
      <c r="L205" s="4" t="s">
        <v>273</v>
      </c>
    </row>
    <row r="206" spans="1:12">
      <c r="A206" s="36"/>
      <c r="B206" s="37" t="s">
        <v>7</v>
      </c>
      <c r="C206" s="38" t="s">
        <v>70</v>
      </c>
      <c r="D206" s="65" t="s">
        <v>274</v>
      </c>
      <c r="E206" s="157" t="s">
        <v>276</v>
      </c>
      <c r="F206" s="158"/>
      <c r="G206" s="66" t="s">
        <v>70</v>
      </c>
      <c r="H206" s="30">
        <v>1636720</v>
      </c>
      <c r="I206" s="34">
        <v>0</v>
      </c>
      <c r="J206" s="35">
        <v>1636720</v>
      </c>
      <c r="K206" s="39" t="str">
        <f t="shared" ref="K206:K269" si="4">C206 &amp; D206 &amp;E206 &amp; F206 &amp; G206</f>
        <v>00005012400111100000</v>
      </c>
      <c r="L206" s="4" t="s">
        <v>275</v>
      </c>
    </row>
    <row r="207" spans="1:12" ht="22.5">
      <c r="A207" s="36" t="s">
        <v>196</v>
      </c>
      <c r="B207" s="37" t="s">
        <v>7</v>
      </c>
      <c r="C207" s="38" t="s">
        <v>70</v>
      </c>
      <c r="D207" s="65" t="s">
        <v>274</v>
      </c>
      <c r="E207" s="157" t="s">
        <v>276</v>
      </c>
      <c r="F207" s="158"/>
      <c r="G207" s="66" t="s">
        <v>198</v>
      </c>
      <c r="H207" s="30">
        <v>1636720</v>
      </c>
      <c r="I207" s="34">
        <v>0</v>
      </c>
      <c r="J207" s="35">
        <v>1636720</v>
      </c>
      <c r="K207" s="39" t="str">
        <f t="shared" si="4"/>
        <v>00005012400111100400</v>
      </c>
      <c r="L207" s="4" t="s">
        <v>277</v>
      </c>
    </row>
    <row r="208" spans="1:12">
      <c r="A208" s="36" t="s">
        <v>199</v>
      </c>
      <c r="B208" s="37" t="s">
        <v>7</v>
      </c>
      <c r="C208" s="38" t="s">
        <v>70</v>
      </c>
      <c r="D208" s="65" t="s">
        <v>274</v>
      </c>
      <c r="E208" s="157" t="s">
        <v>276</v>
      </c>
      <c r="F208" s="158"/>
      <c r="G208" s="66" t="s">
        <v>201</v>
      </c>
      <c r="H208" s="30">
        <v>1636720</v>
      </c>
      <c r="I208" s="34">
        <v>0</v>
      </c>
      <c r="J208" s="35">
        <v>1636720</v>
      </c>
      <c r="K208" s="39" t="str">
        <f t="shared" si="4"/>
        <v>00005012400111100410</v>
      </c>
      <c r="L208" s="4" t="s">
        <v>278</v>
      </c>
    </row>
    <row r="209" spans="1:12" s="48" customFormat="1" ht="33.75">
      <c r="A209" s="40" t="s">
        <v>279</v>
      </c>
      <c r="B209" s="41" t="s">
        <v>7</v>
      </c>
      <c r="C209" s="42" t="s">
        <v>70</v>
      </c>
      <c r="D209" s="67" t="s">
        <v>274</v>
      </c>
      <c r="E209" s="147" t="s">
        <v>276</v>
      </c>
      <c r="F209" s="148"/>
      <c r="G209" s="68" t="s">
        <v>280</v>
      </c>
      <c r="H209" s="43">
        <v>1636720</v>
      </c>
      <c r="I209" s="44">
        <v>0</v>
      </c>
      <c r="J209" s="45">
        <f>IF(IF(H209="",0,H209)=0,0,(IF(H209&gt;0,IF(I209&gt;H209,0,H209-I209),IF(I209&gt;H209,H209-I209,0))))</f>
        <v>1636720</v>
      </c>
      <c r="K209" s="39" t="str">
        <f t="shared" si="4"/>
        <v>00005012400111100412</v>
      </c>
      <c r="L209" s="47" t="str">
        <f>C209 &amp; D209 &amp;E209 &amp; F209 &amp; G209</f>
        <v>00005012400111100412</v>
      </c>
    </row>
    <row r="210" spans="1:12">
      <c r="A210" s="36"/>
      <c r="B210" s="37" t="s">
        <v>7</v>
      </c>
      <c r="C210" s="38" t="s">
        <v>70</v>
      </c>
      <c r="D210" s="65" t="s">
        <v>274</v>
      </c>
      <c r="E210" s="157" t="s">
        <v>282</v>
      </c>
      <c r="F210" s="158"/>
      <c r="G210" s="66" t="s">
        <v>70</v>
      </c>
      <c r="H210" s="30">
        <v>55800</v>
      </c>
      <c r="I210" s="34">
        <v>55800</v>
      </c>
      <c r="J210" s="35">
        <v>0</v>
      </c>
      <c r="K210" s="39" t="str">
        <f t="shared" si="4"/>
        <v>00005012400111500000</v>
      </c>
      <c r="L210" s="4" t="s">
        <v>281</v>
      </c>
    </row>
    <row r="211" spans="1:12" ht="22.5">
      <c r="A211" s="36" t="s">
        <v>101</v>
      </c>
      <c r="B211" s="37" t="s">
        <v>7</v>
      </c>
      <c r="C211" s="38" t="s">
        <v>70</v>
      </c>
      <c r="D211" s="65" t="s">
        <v>274</v>
      </c>
      <c r="E211" s="157" t="s">
        <v>282</v>
      </c>
      <c r="F211" s="158"/>
      <c r="G211" s="66" t="s">
        <v>7</v>
      </c>
      <c r="H211" s="30">
        <v>55800</v>
      </c>
      <c r="I211" s="34">
        <v>55800</v>
      </c>
      <c r="J211" s="35">
        <v>0</v>
      </c>
      <c r="K211" s="39" t="str">
        <f t="shared" si="4"/>
        <v>00005012400111500200</v>
      </c>
      <c r="L211" s="4" t="s">
        <v>283</v>
      </c>
    </row>
    <row r="212" spans="1:12" ht="22.5">
      <c r="A212" s="36" t="s">
        <v>103</v>
      </c>
      <c r="B212" s="37" t="s">
        <v>7</v>
      </c>
      <c r="C212" s="38" t="s">
        <v>70</v>
      </c>
      <c r="D212" s="65" t="s">
        <v>274</v>
      </c>
      <c r="E212" s="157" t="s">
        <v>282</v>
      </c>
      <c r="F212" s="158"/>
      <c r="G212" s="66" t="s">
        <v>105</v>
      </c>
      <c r="H212" s="30">
        <v>55800</v>
      </c>
      <c r="I212" s="34">
        <v>55800</v>
      </c>
      <c r="J212" s="35">
        <v>0</v>
      </c>
      <c r="K212" s="39" t="str">
        <f t="shared" si="4"/>
        <v>00005012400111500240</v>
      </c>
      <c r="L212" s="4" t="s">
        <v>284</v>
      </c>
    </row>
    <row r="213" spans="1:12" s="48" customFormat="1">
      <c r="A213" s="40" t="s">
        <v>106</v>
      </c>
      <c r="B213" s="41" t="s">
        <v>7</v>
      </c>
      <c r="C213" s="42" t="s">
        <v>70</v>
      </c>
      <c r="D213" s="67" t="s">
        <v>274</v>
      </c>
      <c r="E213" s="147" t="s">
        <v>282</v>
      </c>
      <c r="F213" s="148"/>
      <c r="G213" s="68" t="s">
        <v>107</v>
      </c>
      <c r="H213" s="43">
        <v>55800</v>
      </c>
      <c r="I213" s="44">
        <v>55800</v>
      </c>
      <c r="J213" s="45">
        <f>IF(IF(H213="",0,H213)=0,0,(IF(H213&gt;0,IF(I213&gt;H213,0,H213-I213),IF(I213&gt;H213,H213-I213,0))))</f>
        <v>0</v>
      </c>
      <c r="K213" s="39" t="str">
        <f t="shared" si="4"/>
        <v>00005012400111500244</v>
      </c>
      <c r="L213" s="47" t="str">
        <f>C213 &amp; D213 &amp;E213 &amp; F213 &amp; G213</f>
        <v>00005012400111500244</v>
      </c>
    </row>
    <row r="214" spans="1:12">
      <c r="A214" s="36"/>
      <c r="B214" s="37" t="s">
        <v>7</v>
      </c>
      <c r="C214" s="38" t="s">
        <v>70</v>
      </c>
      <c r="D214" s="65" t="s">
        <v>274</v>
      </c>
      <c r="E214" s="157" t="s">
        <v>286</v>
      </c>
      <c r="F214" s="158"/>
      <c r="G214" s="66" t="s">
        <v>70</v>
      </c>
      <c r="H214" s="30">
        <v>1809920</v>
      </c>
      <c r="I214" s="34">
        <v>0</v>
      </c>
      <c r="J214" s="35">
        <v>1809920</v>
      </c>
      <c r="K214" s="39" t="str">
        <f t="shared" si="4"/>
        <v>00005019450010470000</v>
      </c>
      <c r="L214" s="4" t="s">
        <v>285</v>
      </c>
    </row>
    <row r="215" spans="1:12" ht="22.5">
      <c r="A215" s="36" t="s">
        <v>196</v>
      </c>
      <c r="B215" s="37" t="s">
        <v>7</v>
      </c>
      <c r="C215" s="38" t="s">
        <v>70</v>
      </c>
      <c r="D215" s="65" t="s">
        <v>274</v>
      </c>
      <c r="E215" s="157" t="s">
        <v>286</v>
      </c>
      <c r="F215" s="158"/>
      <c r="G215" s="66" t="s">
        <v>198</v>
      </c>
      <c r="H215" s="30">
        <v>1809920</v>
      </c>
      <c r="I215" s="34">
        <v>0</v>
      </c>
      <c r="J215" s="35">
        <v>1809920</v>
      </c>
      <c r="K215" s="39" t="str">
        <f t="shared" si="4"/>
        <v>00005019450010470400</v>
      </c>
      <c r="L215" s="4" t="s">
        <v>287</v>
      </c>
    </row>
    <row r="216" spans="1:12">
      <c r="A216" s="36" t="s">
        <v>199</v>
      </c>
      <c r="B216" s="37" t="s">
        <v>7</v>
      </c>
      <c r="C216" s="38" t="s">
        <v>70</v>
      </c>
      <c r="D216" s="65" t="s">
        <v>274</v>
      </c>
      <c r="E216" s="157" t="s">
        <v>286</v>
      </c>
      <c r="F216" s="158"/>
      <c r="G216" s="66" t="s">
        <v>201</v>
      </c>
      <c r="H216" s="30">
        <v>1809920</v>
      </c>
      <c r="I216" s="34">
        <v>0</v>
      </c>
      <c r="J216" s="35">
        <v>1809920</v>
      </c>
      <c r="K216" s="39" t="str">
        <f t="shared" si="4"/>
        <v>00005019450010470410</v>
      </c>
      <c r="L216" s="4" t="s">
        <v>288</v>
      </c>
    </row>
    <row r="217" spans="1:12" s="48" customFormat="1" ht="33.75">
      <c r="A217" s="40" t="s">
        <v>279</v>
      </c>
      <c r="B217" s="41" t="s">
        <v>7</v>
      </c>
      <c r="C217" s="42" t="s">
        <v>70</v>
      </c>
      <c r="D217" s="67" t="s">
        <v>274</v>
      </c>
      <c r="E217" s="147" t="s">
        <v>286</v>
      </c>
      <c r="F217" s="148"/>
      <c r="G217" s="68" t="s">
        <v>280</v>
      </c>
      <c r="H217" s="43">
        <v>1809920</v>
      </c>
      <c r="I217" s="44">
        <v>0</v>
      </c>
      <c r="J217" s="45">
        <f>IF(IF(H217="",0,H217)=0,0,(IF(H217&gt;0,IF(I217&gt;H217,0,H217-I217),IF(I217&gt;H217,H217-I217,0))))</f>
        <v>1809920</v>
      </c>
      <c r="K217" s="39" t="str">
        <f t="shared" si="4"/>
        <v>00005019450010470412</v>
      </c>
      <c r="L217" s="47" t="str">
        <f>C217 &amp; D217 &amp;E217 &amp; F217 &amp; G217</f>
        <v>00005019450010470412</v>
      </c>
    </row>
    <row r="218" spans="1:12">
      <c r="A218" s="36"/>
      <c r="B218" s="37" t="s">
        <v>7</v>
      </c>
      <c r="C218" s="38" t="s">
        <v>70</v>
      </c>
      <c r="D218" s="65" t="s">
        <v>274</v>
      </c>
      <c r="E218" s="157" t="s">
        <v>290</v>
      </c>
      <c r="F218" s="158"/>
      <c r="G218" s="66" t="s">
        <v>70</v>
      </c>
      <c r="H218" s="30">
        <v>1150000</v>
      </c>
      <c r="I218" s="34">
        <v>2009.81</v>
      </c>
      <c r="J218" s="35">
        <v>1147990.19</v>
      </c>
      <c r="K218" s="39" t="str">
        <f t="shared" si="4"/>
        <v>00005019450081010000</v>
      </c>
      <c r="L218" s="4" t="s">
        <v>289</v>
      </c>
    </row>
    <row r="219" spans="1:12" ht="22.5">
      <c r="A219" s="36" t="s">
        <v>101</v>
      </c>
      <c r="B219" s="37" t="s">
        <v>7</v>
      </c>
      <c r="C219" s="38" t="s">
        <v>70</v>
      </c>
      <c r="D219" s="65" t="s">
        <v>274</v>
      </c>
      <c r="E219" s="157" t="s">
        <v>290</v>
      </c>
      <c r="F219" s="158"/>
      <c r="G219" s="66" t="s">
        <v>7</v>
      </c>
      <c r="H219" s="30">
        <v>1150000</v>
      </c>
      <c r="I219" s="34">
        <v>2009.81</v>
      </c>
      <c r="J219" s="35">
        <v>1147990.19</v>
      </c>
      <c r="K219" s="39" t="str">
        <f t="shared" si="4"/>
        <v>00005019450081010200</v>
      </c>
      <c r="L219" s="4" t="s">
        <v>291</v>
      </c>
    </row>
    <row r="220" spans="1:12" ht="22.5">
      <c r="A220" s="36" t="s">
        <v>103</v>
      </c>
      <c r="B220" s="37" t="s">
        <v>7</v>
      </c>
      <c r="C220" s="38" t="s">
        <v>70</v>
      </c>
      <c r="D220" s="65" t="s">
        <v>274</v>
      </c>
      <c r="E220" s="157" t="s">
        <v>290</v>
      </c>
      <c r="F220" s="158"/>
      <c r="G220" s="66" t="s">
        <v>105</v>
      </c>
      <c r="H220" s="30">
        <v>1150000</v>
      </c>
      <c r="I220" s="34">
        <v>2009.81</v>
      </c>
      <c r="J220" s="35">
        <v>1147990.19</v>
      </c>
      <c r="K220" s="39" t="str">
        <f t="shared" si="4"/>
        <v>00005019450081010240</v>
      </c>
      <c r="L220" s="4" t="s">
        <v>292</v>
      </c>
    </row>
    <row r="221" spans="1:12" s="48" customFormat="1">
      <c r="A221" s="40" t="s">
        <v>106</v>
      </c>
      <c r="B221" s="41" t="s">
        <v>7</v>
      </c>
      <c r="C221" s="42" t="s">
        <v>70</v>
      </c>
      <c r="D221" s="67" t="s">
        <v>274</v>
      </c>
      <c r="E221" s="147" t="s">
        <v>290</v>
      </c>
      <c r="F221" s="148"/>
      <c r="G221" s="68" t="s">
        <v>107</v>
      </c>
      <c r="H221" s="43">
        <v>1150000</v>
      </c>
      <c r="I221" s="44">
        <v>2009.81</v>
      </c>
      <c r="J221" s="45">
        <f>IF(IF(H221="",0,H221)=0,0,(IF(H221&gt;0,IF(I221&gt;H221,0,H221-I221),IF(I221&gt;H221,H221-I221,0))))</f>
        <v>1147990.19</v>
      </c>
      <c r="K221" s="39" t="str">
        <f t="shared" si="4"/>
        <v>00005019450081010244</v>
      </c>
      <c r="L221" s="47" t="str">
        <f>C221 &amp; D221 &amp;E221 &amp; F221 &amp; G221</f>
        <v>00005019450081010244</v>
      </c>
    </row>
    <row r="222" spans="1:12">
      <c r="A222" s="36"/>
      <c r="B222" s="37" t="s">
        <v>7</v>
      </c>
      <c r="C222" s="38" t="s">
        <v>70</v>
      </c>
      <c r="D222" s="65" t="s">
        <v>274</v>
      </c>
      <c r="E222" s="157" t="s">
        <v>294</v>
      </c>
      <c r="F222" s="158"/>
      <c r="G222" s="66" t="s">
        <v>70</v>
      </c>
      <c r="H222" s="30">
        <v>2444858.14</v>
      </c>
      <c r="I222" s="34">
        <v>192499</v>
      </c>
      <c r="J222" s="35">
        <v>2252359.14</v>
      </c>
      <c r="K222" s="39" t="str">
        <f t="shared" si="4"/>
        <v>00005019450081020000</v>
      </c>
      <c r="L222" s="4" t="s">
        <v>293</v>
      </c>
    </row>
    <row r="223" spans="1:12" ht="22.5">
      <c r="A223" s="36" t="s">
        <v>101</v>
      </c>
      <c r="B223" s="37" t="s">
        <v>7</v>
      </c>
      <c r="C223" s="38" t="s">
        <v>70</v>
      </c>
      <c r="D223" s="65" t="s">
        <v>274</v>
      </c>
      <c r="E223" s="157" t="s">
        <v>294</v>
      </c>
      <c r="F223" s="158"/>
      <c r="G223" s="66" t="s">
        <v>7</v>
      </c>
      <c r="H223" s="30">
        <v>1944858.14</v>
      </c>
      <c r="I223" s="34">
        <v>86438.14</v>
      </c>
      <c r="J223" s="35">
        <v>1858420</v>
      </c>
      <c r="K223" s="39" t="str">
        <f t="shared" si="4"/>
        <v>00005019450081020200</v>
      </c>
      <c r="L223" s="4" t="s">
        <v>295</v>
      </c>
    </row>
    <row r="224" spans="1:12" ht="22.5">
      <c r="A224" s="36" t="s">
        <v>103</v>
      </c>
      <c r="B224" s="37" t="s">
        <v>7</v>
      </c>
      <c r="C224" s="38" t="s">
        <v>70</v>
      </c>
      <c r="D224" s="65" t="s">
        <v>274</v>
      </c>
      <c r="E224" s="157" t="s">
        <v>294</v>
      </c>
      <c r="F224" s="158"/>
      <c r="G224" s="66" t="s">
        <v>105</v>
      </c>
      <c r="H224" s="30">
        <v>1944858.14</v>
      </c>
      <c r="I224" s="34">
        <v>86438.14</v>
      </c>
      <c r="J224" s="35">
        <v>1858420</v>
      </c>
      <c r="K224" s="39" t="str">
        <f t="shared" si="4"/>
        <v>00005019450081020240</v>
      </c>
      <c r="L224" s="4" t="s">
        <v>296</v>
      </c>
    </row>
    <row r="225" spans="1:12" s="48" customFormat="1" ht="22.5">
      <c r="A225" s="40" t="s">
        <v>297</v>
      </c>
      <c r="B225" s="41" t="s">
        <v>7</v>
      </c>
      <c r="C225" s="42" t="s">
        <v>70</v>
      </c>
      <c r="D225" s="67" t="s">
        <v>274</v>
      </c>
      <c r="E225" s="147" t="s">
        <v>294</v>
      </c>
      <c r="F225" s="148"/>
      <c r="G225" s="68" t="s">
        <v>298</v>
      </c>
      <c r="H225" s="43">
        <v>1858420</v>
      </c>
      <c r="I225" s="44">
        <v>0</v>
      </c>
      <c r="J225" s="45">
        <f>IF(IF(H225="",0,H225)=0,0,(IF(H225&gt;0,IF(I225&gt;H225,0,H225-I225),IF(I225&gt;H225,H225-I225,0))))</f>
        <v>1858420</v>
      </c>
      <c r="K225" s="39" t="str">
        <f t="shared" si="4"/>
        <v>00005019450081020243</v>
      </c>
      <c r="L225" s="47" t="str">
        <f>C225 &amp; D225 &amp;E225 &amp; F225 &amp; G225</f>
        <v>00005019450081020243</v>
      </c>
    </row>
    <row r="226" spans="1:12" s="48" customFormat="1">
      <c r="A226" s="40" t="s">
        <v>106</v>
      </c>
      <c r="B226" s="41" t="s">
        <v>7</v>
      </c>
      <c r="C226" s="42" t="s">
        <v>70</v>
      </c>
      <c r="D226" s="67" t="s">
        <v>274</v>
      </c>
      <c r="E226" s="147" t="s">
        <v>294</v>
      </c>
      <c r="F226" s="148"/>
      <c r="G226" s="68" t="s">
        <v>107</v>
      </c>
      <c r="H226" s="43">
        <v>86438.14</v>
      </c>
      <c r="I226" s="44">
        <v>86438.14</v>
      </c>
      <c r="J226" s="45">
        <f>IF(IF(H226="",0,H226)=0,0,(IF(H226&gt;0,IF(I226&gt;H226,0,H226-I226),IF(I226&gt;H226,H226-I226,0))))</f>
        <v>0</v>
      </c>
      <c r="K226" s="39" t="str">
        <f t="shared" si="4"/>
        <v>00005019450081020244</v>
      </c>
      <c r="L226" s="47" t="str">
        <f>C226 &amp; D226 &amp;E226 &amp; F226 &amp; G226</f>
        <v>00005019450081020244</v>
      </c>
    </row>
    <row r="227" spans="1:12">
      <c r="A227" s="36" t="s">
        <v>130</v>
      </c>
      <c r="B227" s="37" t="s">
        <v>7</v>
      </c>
      <c r="C227" s="38" t="s">
        <v>70</v>
      </c>
      <c r="D227" s="65" t="s">
        <v>274</v>
      </c>
      <c r="E227" s="157" t="s">
        <v>294</v>
      </c>
      <c r="F227" s="158"/>
      <c r="G227" s="66" t="s">
        <v>132</v>
      </c>
      <c r="H227" s="30">
        <v>500000</v>
      </c>
      <c r="I227" s="34">
        <v>106060.86</v>
      </c>
      <c r="J227" s="35">
        <v>393939.14</v>
      </c>
      <c r="K227" s="39" t="str">
        <f t="shared" si="4"/>
        <v>00005019450081020800</v>
      </c>
      <c r="L227" s="4" t="s">
        <v>299</v>
      </c>
    </row>
    <row r="228" spans="1:12" ht="45">
      <c r="A228" s="36" t="s">
        <v>186</v>
      </c>
      <c r="B228" s="37" t="s">
        <v>7</v>
      </c>
      <c r="C228" s="38" t="s">
        <v>70</v>
      </c>
      <c r="D228" s="65" t="s">
        <v>274</v>
      </c>
      <c r="E228" s="157" t="s">
        <v>294</v>
      </c>
      <c r="F228" s="158"/>
      <c r="G228" s="66" t="s">
        <v>188</v>
      </c>
      <c r="H228" s="30">
        <v>500000</v>
      </c>
      <c r="I228" s="34">
        <v>106060.86</v>
      </c>
      <c r="J228" s="35">
        <v>393939.14</v>
      </c>
      <c r="K228" s="39" t="str">
        <f t="shared" si="4"/>
        <v>00005019450081020810</v>
      </c>
      <c r="L228" s="4" t="s">
        <v>300</v>
      </c>
    </row>
    <row r="229" spans="1:12" s="48" customFormat="1" ht="45">
      <c r="A229" s="40" t="s">
        <v>189</v>
      </c>
      <c r="B229" s="41" t="s">
        <v>7</v>
      </c>
      <c r="C229" s="42" t="s">
        <v>70</v>
      </c>
      <c r="D229" s="67" t="s">
        <v>274</v>
      </c>
      <c r="E229" s="147" t="s">
        <v>294</v>
      </c>
      <c r="F229" s="148"/>
      <c r="G229" s="68" t="s">
        <v>190</v>
      </c>
      <c r="H229" s="43">
        <v>500000</v>
      </c>
      <c r="I229" s="44">
        <v>106060.86</v>
      </c>
      <c r="J229" s="45">
        <f>IF(IF(H229="",0,H229)=0,0,(IF(H229&gt;0,IF(I229&gt;H229,0,H229-I229),IF(I229&gt;H229,H229-I229,0))))</f>
        <v>393939.14</v>
      </c>
      <c r="K229" s="39" t="str">
        <f t="shared" si="4"/>
        <v>00005019450081020811</v>
      </c>
      <c r="L229" s="47" t="str">
        <f>C229 &amp; D229 &amp;E229 &amp; F229 &amp; G229</f>
        <v>00005019450081020811</v>
      </c>
    </row>
    <row r="230" spans="1:12">
      <c r="A230" s="36"/>
      <c r="B230" s="37" t="s">
        <v>7</v>
      </c>
      <c r="C230" s="38" t="s">
        <v>70</v>
      </c>
      <c r="D230" s="65" t="s">
        <v>274</v>
      </c>
      <c r="E230" s="157" t="s">
        <v>302</v>
      </c>
      <c r="F230" s="158"/>
      <c r="G230" s="66" t="s">
        <v>70</v>
      </c>
      <c r="H230" s="30">
        <v>40000</v>
      </c>
      <c r="I230" s="34">
        <v>0</v>
      </c>
      <c r="J230" s="35">
        <v>40000</v>
      </c>
      <c r="K230" s="39" t="str">
        <f t="shared" si="4"/>
        <v>00005019450081021000</v>
      </c>
      <c r="L230" s="4" t="s">
        <v>301</v>
      </c>
    </row>
    <row r="231" spans="1:12" ht="22.5">
      <c r="A231" s="36" t="s">
        <v>101</v>
      </c>
      <c r="B231" s="37" t="s">
        <v>7</v>
      </c>
      <c r="C231" s="38" t="s">
        <v>70</v>
      </c>
      <c r="D231" s="65" t="s">
        <v>274</v>
      </c>
      <c r="E231" s="157" t="s">
        <v>302</v>
      </c>
      <c r="F231" s="158"/>
      <c r="G231" s="66" t="s">
        <v>7</v>
      </c>
      <c r="H231" s="30">
        <v>40000</v>
      </c>
      <c r="I231" s="34">
        <v>0</v>
      </c>
      <c r="J231" s="35">
        <v>40000</v>
      </c>
      <c r="K231" s="39" t="str">
        <f t="shared" si="4"/>
        <v>00005019450081021200</v>
      </c>
      <c r="L231" s="4" t="s">
        <v>303</v>
      </c>
    </row>
    <row r="232" spans="1:12" ht="22.5">
      <c r="A232" s="36" t="s">
        <v>103</v>
      </c>
      <c r="B232" s="37" t="s">
        <v>7</v>
      </c>
      <c r="C232" s="38" t="s">
        <v>70</v>
      </c>
      <c r="D232" s="65" t="s">
        <v>274</v>
      </c>
      <c r="E232" s="157" t="s">
        <v>302</v>
      </c>
      <c r="F232" s="158"/>
      <c r="G232" s="66" t="s">
        <v>105</v>
      </c>
      <c r="H232" s="30">
        <v>40000</v>
      </c>
      <c r="I232" s="34">
        <v>0</v>
      </c>
      <c r="J232" s="35">
        <v>40000</v>
      </c>
      <c r="K232" s="39" t="str">
        <f t="shared" si="4"/>
        <v>00005019450081021240</v>
      </c>
      <c r="L232" s="4" t="s">
        <v>304</v>
      </c>
    </row>
    <row r="233" spans="1:12" s="48" customFormat="1" ht="22.5">
      <c r="A233" s="40" t="s">
        <v>297</v>
      </c>
      <c r="B233" s="41" t="s">
        <v>7</v>
      </c>
      <c r="C233" s="42" t="s">
        <v>70</v>
      </c>
      <c r="D233" s="67" t="s">
        <v>274</v>
      </c>
      <c r="E233" s="147" t="s">
        <v>302</v>
      </c>
      <c r="F233" s="148"/>
      <c r="G233" s="68" t="s">
        <v>298</v>
      </c>
      <c r="H233" s="43">
        <v>40000</v>
      </c>
      <c r="I233" s="44">
        <v>0</v>
      </c>
      <c r="J233" s="45">
        <f>IF(IF(H233="",0,H233)=0,0,(IF(H233&gt;0,IF(I233&gt;H233,0,H233-I233),IF(I233&gt;H233,H233-I233,0))))</f>
        <v>40000</v>
      </c>
      <c r="K233" s="39" t="str">
        <f t="shared" si="4"/>
        <v>00005019450081021243</v>
      </c>
      <c r="L233" s="47" t="str">
        <f>C233 &amp; D233 &amp;E233 &amp; F233 &amp; G233</f>
        <v>00005019450081021243</v>
      </c>
    </row>
    <row r="234" spans="1:12">
      <c r="A234" s="36" t="s">
        <v>305</v>
      </c>
      <c r="B234" s="37" t="s">
        <v>7</v>
      </c>
      <c r="C234" s="38" t="s">
        <v>70</v>
      </c>
      <c r="D234" s="65" t="s">
        <v>307</v>
      </c>
      <c r="E234" s="157" t="s">
        <v>94</v>
      </c>
      <c r="F234" s="158"/>
      <c r="G234" s="66" t="s">
        <v>70</v>
      </c>
      <c r="H234" s="30">
        <v>261000</v>
      </c>
      <c r="I234" s="34">
        <v>0</v>
      </c>
      <c r="J234" s="35">
        <v>261000</v>
      </c>
      <c r="K234" s="39" t="str">
        <f t="shared" si="4"/>
        <v>00005020000000000000</v>
      </c>
      <c r="L234" s="4" t="s">
        <v>306</v>
      </c>
    </row>
    <row r="235" spans="1:12">
      <c r="A235" s="36"/>
      <c r="B235" s="37" t="s">
        <v>7</v>
      </c>
      <c r="C235" s="38" t="s">
        <v>70</v>
      </c>
      <c r="D235" s="65" t="s">
        <v>307</v>
      </c>
      <c r="E235" s="157" t="s">
        <v>309</v>
      </c>
      <c r="F235" s="158"/>
      <c r="G235" s="66" t="s">
        <v>70</v>
      </c>
      <c r="H235" s="30">
        <v>111000</v>
      </c>
      <c r="I235" s="34">
        <v>0</v>
      </c>
      <c r="J235" s="35">
        <v>111000</v>
      </c>
      <c r="K235" s="39" t="str">
        <f t="shared" si="4"/>
        <v>00005022500111110000</v>
      </c>
      <c r="L235" s="4" t="s">
        <v>308</v>
      </c>
    </row>
    <row r="236" spans="1:12" ht="22.5">
      <c r="A236" s="36" t="s">
        <v>101</v>
      </c>
      <c r="B236" s="37" t="s">
        <v>7</v>
      </c>
      <c r="C236" s="38" t="s">
        <v>70</v>
      </c>
      <c r="D236" s="65" t="s">
        <v>307</v>
      </c>
      <c r="E236" s="157" t="s">
        <v>309</v>
      </c>
      <c r="F236" s="158"/>
      <c r="G236" s="66" t="s">
        <v>7</v>
      </c>
      <c r="H236" s="30">
        <v>111000</v>
      </c>
      <c r="I236" s="34">
        <v>0</v>
      </c>
      <c r="J236" s="35">
        <v>111000</v>
      </c>
      <c r="K236" s="39" t="str">
        <f t="shared" si="4"/>
        <v>00005022500111110200</v>
      </c>
      <c r="L236" s="4" t="s">
        <v>310</v>
      </c>
    </row>
    <row r="237" spans="1:12" ht="22.5">
      <c r="A237" s="36" t="s">
        <v>103</v>
      </c>
      <c r="B237" s="37" t="s">
        <v>7</v>
      </c>
      <c r="C237" s="38" t="s">
        <v>70</v>
      </c>
      <c r="D237" s="65" t="s">
        <v>307</v>
      </c>
      <c r="E237" s="157" t="s">
        <v>309</v>
      </c>
      <c r="F237" s="158"/>
      <c r="G237" s="66" t="s">
        <v>105</v>
      </c>
      <c r="H237" s="30">
        <v>111000</v>
      </c>
      <c r="I237" s="34">
        <v>0</v>
      </c>
      <c r="J237" s="35">
        <v>111000</v>
      </c>
      <c r="K237" s="39" t="str">
        <f t="shared" si="4"/>
        <v>00005022500111110240</v>
      </c>
      <c r="L237" s="4" t="s">
        <v>311</v>
      </c>
    </row>
    <row r="238" spans="1:12" s="48" customFormat="1">
      <c r="A238" s="40" t="s">
        <v>106</v>
      </c>
      <c r="B238" s="41" t="s">
        <v>7</v>
      </c>
      <c r="C238" s="42" t="s">
        <v>70</v>
      </c>
      <c r="D238" s="67" t="s">
        <v>307</v>
      </c>
      <c r="E238" s="147" t="s">
        <v>309</v>
      </c>
      <c r="F238" s="148"/>
      <c r="G238" s="68" t="s">
        <v>107</v>
      </c>
      <c r="H238" s="43">
        <v>111000</v>
      </c>
      <c r="I238" s="44">
        <v>0</v>
      </c>
      <c r="J238" s="45">
        <f>IF(IF(H238="",0,H238)=0,0,(IF(H238&gt;0,IF(I238&gt;H238,0,H238-I238),IF(I238&gt;H238,H238-I238,0))))</f>
        <v>111000</v>
      </c>
      <c r="K238" s="39" t="str">
        <f t="shared" si="4"/>
        <v>00005022500111110244</v>
      </c>
      <c r="L238" s="47" t="str">
        <f>C238 &amp; D238 &amp;E238 &amp; F238 &amp; G238</f>
        <v>00005022500111110244</v>
      </c>
    </row>
    <row r="239" spans="1:12">
      <c r="A239" s="36"/>
      <c r="B239" s="37" t="s">
        <v>7</v>
      </c>
      <c r="C239" s="38" t="s">
        <v>70</v>
      </c>
      <c r="D239" s="65" t="s">
        <v>307</v>
      </c>
      <c r="E239" s="157" t="s">
        <v>313</v>
      </c>
      <c r="F239" s="158"/>
      <c r="G239" s="66" t="s">
        <v>70</v>
      </c>
      <c r="H239" s="30">
        <v>150000</v>
      </c>
      <c r="I239" s="34">
        <v>0</v>
      </c>
      <c r="J239" s="35">
        <v>150000</v>
      </c>
      <c r="K239" s="39" t="str">
        <f t="shared" si="4"/>
        <v>00005022700241110000</v>
      </c>
      <c r="L239" s="4" t="s">
        <v>312</v>
      </c>
    </row>
    <row r="240" spans="1:12" ht="22.5">
      <c r="A240" s="36" t="s">
        <v>101</v>
      </c>
      <c r="B240" s="37" t="s">
        <v>7</v>
      </c>
      <c r="C240" s="38" t="s">
        <v>70</v>
      </c>
      <c r="D240" s="65" t="s">
        <v>307</v>
      </c>
      <c r="E240" s="157" t="s">
        <v>313</v>
      </c>
      <c r="F240" s="158"/>
      <c r="G240" s="66" t="s">
        <v>7</v>
      </c>
      <c r="H240" s="30">
        <v>150000</v>
      </c>
      <c r="I240" s="34">
        <v>0</v>
      </c>
      <c r="J240" s="35">
        <v>150000</v>
      </c>
      <c r="K240" s="39" t="str">
        <f t="shared" si="4"/>
        <v>00005022700241110200</v>
      </c>
      <c r="L240" s="4" t="s">
        <v>314</v>
      </c>
    </row>
    <row r="241" spans="1:12" ht="22.5">
      <c r="A241" s="36" t="s">
        <v>103</v>
      </c>
      <c r="B241" s="37" t="s">
        <v>7</v>
      </c>
      <c r="C241" s="38" t="s">
        <v>70</v>
      </c>
      <c r="D241" s="65" t="s">
        <v>307</v>
      </c>
      <c r="E241" s="157" t="s">
        <v>313</v>
      </c>
      <c r="F241" s="158"/>
      <c r="G241" s="66" t="s">
        <v>105</v>
      </c>
      <c r="H241" s="30">
        <v>150000</v>
      </c>
      <c r="I241" s="34">
        <v>0</v>
      </c>
      <c r="J241" s="35">
        <v>150000</v>
      </c>
      <c r="K241" s="39" t="str">
        <f t="shared" si="4"/>
        <v>00005022700241110240</v>
      </c>
      <c r="L241" s="4" t="s">
        <v>315</v>
      </c>
    </row>
    <row r="242" spans="1:12" s="48" customFormat="1">
      <c r="A242" s="40" t="s">
        <v>106</v>
      </c>
      <c r="B242" s="41" t="s">
        <v>7</v>
      </c>
      <c r="C242" s="42" t="s">
        <v>70</v>
      </c>
      <c r="D242" s="67" t="s">
        <v>307</v>
      </c>
      <c r="E242" s="147" t="s">
        <v>313</v>
      </c>
      <c r="F242" s="148"/>
      <c r="G242" s="68" t="s">
        <v>107</v>
      </c>
      <c r="H242" s="43">
        <v>150000</v>
      </c>
      <c r="I242" s="44">
        <v>0</v>
      </c>
      <c r="J242" s="45">
        <f>IF(IF(H242="",0,H242)=0,0,(IF(H242&gt;0,IF(I242&gt;H242,0,H242-I242),IF(I242&gt;H242,H242-I242,0))))</f>
        <v>150000</v>
      </c>
      <c r="K242" s="39" t="str">
        <f t="shared" si="4"/>
        <v>00005022700241110244</v>
      </c>
      <c r="L242" s="47" t="str">
        <f>C242 &amp; D242 &amp;E242 &amp; F242 &amp; G242</f>
        <v>00005022700241110244</v>
      </c>
    </row>
    <row r="243" spans="1:12">
      <c r="A243" s="36" t="s">
        <v>316</v>
      </c>
      <c r="B243" s="37" t="s">
        <v>7</v>
      </c>
      <c r="C243" s="38" t="s">
        <v>70</v>
      </c>
      <c r="D243" s="65" t="s">
        <v>318</v>
      </c>
      <c r="E243" s="157" t="s">
        <v>94</v>
      </c>
      <c r="F243" s="158"/>
      <c r="G243" s="66" t="s">
        <v>70</v>
      </c>
      <c r="H243" s="30">
        <v>25157151</v>
      </c>
      <c r="I243" s="34">
        <v>1458828.71</v>
      </c>
      <c r="J243" s="35">
        <v>23698322.289999999</v>
      </c>
      <c r="K243" s="39" t="str">
        <f t="shared" si="4"/>
        <v>00005030000000000000</v>
      </c>
      <c r="L243" s="4" t="s">
        <v>317</v>
      </c>
    </row>
    <row r="244" spans="1:12">
      <c r="A244" s="36"/>
      <c r="B244" s="37" t="s">
        <v>7</v>
      </c>
      <c r="C244" s="38" t="s">
        <v>70</v>
      </c>
      <c r="D244" s="65" t="s">
        <v>318</v>
      </c>
      <c r="E244" s="157" t="s">
        <v>320</v>
      </c>
      <c r="F244" s="158"/>
      <c r="G244" s="66" t="s">
        <v>70</v>
      </c>
      <c r="H244" s="30">
        <v>60000</v>
      </c>
      <c r="I244" s="34">
        <v>6100</v>
      </c>
      <c r="J244" s="35">
        <v>53900</v>
      </c>
      <c r="K244" s="39" t="str">
        <f t="shared" si="4"/>
        <v>00005031000460240000</v>
      </c>
      <c r="L244" s="4" t="s">
        <v>319</v>
      </c>
    </row>
    <row r="245" spans="1:12" ht="22.5">
      <c r="A245" s="36" t="s">
        <v>101</v>
      </c>
      <c r="B245" s="37" t="s">
        <v>7</v>
      </c>
      <c r="C245" s="38" t="s">
        <v>70</v>
      </c>
      <c r="D245" s="65" t="s">
        <v>318</v>
      </c>
      <c r="E245" s="157" t="s">
        <v>320</v>
      </c>
      <c r="F245" s="158"/>
      <c r="G245" s="66" t="s">
        <v>7</v>
      </c>
      <c r="H245" s="30">
        <v>60000</v>
      </c>
      <c r="I245" s="34">
        <v>6100</v>
      </c>
      <c r="J245" s="35">
        <v>53900</v>
      </c>
      <c r="K245" s="39" t="str">
        <f t="shared" si="4"/>
        <v>00005031000460240200</v>
      </c>
      <c r="L245" s="4" t="s">
        <v>321</v>
      </c>
    </row>
    <row r="246" spans="1:12" ht="22.5">
      <c r="A246" s="36" t="s">
        <v>103</v>
      </c>
      <c r="B246" s="37" t="s">
        <v>7</v>
      </c>
      <c r="C246" s="38" t="s">
        <v>70</v>
      </c>
      <c r="D246" s="65" t="s">
        <v>318</v>
      </c>
      <c r="E246" s="157" t="s">
        <v>320</v>
      </c>
      <c r="F246" s="158"/>
      <c r="G246" s="66" t="s">
        <v>105</v>
      </c>
      <c r="H246" s="30">
        <v>60000</v>
      </c>
      <c r="I246" s="34">
        <v>6100</v>
      </c>
      <c r="J246" s="35">
        <v>53900</v>
      </c>
      <c r="K246" s="39" t="str">
        <f t="shared" si="4"/>
        <v>00005031000460240240</v>
      </c>
      <c r="L246" s="4" t="s">
        <v>322</v>
      </c>
    </row>
    <row r="247" spans="1:12" s="48" customFormat="1">
      <c r="A247" s="40" t="s">
        <v>106</v>
      </c>
      <c r="B247" s="41" t="s">
        <v>7</v>
      </c>
      <c r="C247" s="42" t="s">
        <v>70</v>
      </c>
      <c r="D247" s="67" t="s">
        <v>318</v>
      </c>
      <c r="E247" s="147" t="s">
        <v>320</v>
      </c>
      <c r="F247" s="148"/>
      <c r="G247" s="68" t="s">
        <v>107</v>
      </c>
      <c r="H247" s="43">
        <v>60000</v>
      </c>
      <c r="I247" s="44">
        <v>6100</v>
      </c>
      <c r="J247" s="45">
        <f>IF(IF(H247="",0,H247)=0,0,(IF(H247&gt;0,IF(I247&gt;H247,0,H247-I247),IF(I247&gt;H247,H247-I247,0))))</f>
        <v>53900</v>
      </c>
      <c r="K247" s="39" t="str">
        <f t="shared" si="4"/>
        <v>00005031000460240244</v>
      </c>
      <c r="L247" s="47" t="str">
        <f>C247 &amp; D247 &amp;E247 &amp; F247 &amp; G247</f>
        <v>00005031000460240244</v>
      </c>
    </row>
    <row r="248" spans="1:12" ht="56.25">
      <c r="A248" s="36" t="s">
        <v>323</v>
      </c>
      <c r="B248" s="37" t="s">
        <v>7</v>
      </c>
      <c r="C248" s="38" t="s">
        <v>70</v>
      </c>
      <c r="D248" s="65" t="s">
        <v>318</v>
      </c>
      <c r="E248" s="157" t="s">
        <v>325</v>
      </c>
      <c r="F248" s="158"/>
      <c r="G248" s="66" t="s">
        <v>70</v>
      </c>
      <c r="H248" s="30">
        <v>3360114</v>
      </c>
      <c r="I248" s="34">
        <v>0</v>
      </c>
      <c r="J248" s="35">
        <v>3360114</v>
      </c>
      <c r="K248" s="39" t="str">
        <f t="shared" si="4"/>
        <v>0000503100F255551000</v>
      </c>
      <c r="L248" s="4" t="s">
        <v>324</v>
      </c>
    </row>
    <row r="249" spans="1:12">
      <c r="A249" s="36" t="s">
        <v>130</v>
      </c>
      <c r="B249" s="37" t="s">
        <v>7</v>
      </c>
      <c r="C249" s="38" t="s">
        <v>70</v>
      </c>
      <c r="D249" s="65" t="s">
        <v>318</v>
      </c>
      <c r="E249" s="157" t="s">
        <v>325</v>
      </c>
      <c r="F249" s="158"/>
      <c r="G249" s="66" t="s">
        <v>132</v>
      </c>
      <c r="H249" s="30">
        <v>3360114</v>
      </c>
      <c r="I249" s="34">
        <v>0</v>
      </c>
      <c r="J249" s="35">
        <v>3360114</v>
      </c>
      <c r="K249" s="39" t="str">
        <f t="shared" si="4"/>
        <v>0000503100F255551800</v>
      </c>
      <c r="L249" s="4" t="s">
        <v>326</v>
      </c>
    </row>
    <row r="250" spans="1:12" ht="45">
      <c r="A250" s="36" t="s">
        <v>186</v>
      </c>
      <c r="B250" s="37" t="s">
        <v>7</v>
      </c>
      <c r="C250" s="38" t="s">
        <v>70</v>
      </c>
      <c r="D250" s="65" t="s">
        <v>318</v>
      </c>
      <c r="E250" s="157" t="s">
        <v>325</v>
      </c>
      <c r="F250" s="158"/>
      <c r="G250" s="66" t="s">
        <v>188</v>
      </c>
      <c r="H250" s="30">
        <v>3360114</v>
      </c>
      <c r="I250" s="34">
        <v>0</v>
      </c>
      <c r="J250" s="35">
        <v>3360114</v>
      </c>
      <c r="K250" s="39" t="str">
        <f t="shared" si="4"/>
        <v>0000503100F255551810</v>
      </c>
      <c r="L250" s="4" t="s">
        <v>327</v>
      </c>
    </row>
    <row r="251" spans="1:12" s="48" customFormat="1" ht="45">
      <c r="A251" s="40" t="s">
        <v>189</v>
      </c>
      <c r="B251" s="41" t="s">
        <v>7</v>
      </c>
      <c r="C251" s="42" t="s">
        <v>70</v>
      </c>
      <c r="D251" s="67" t="s">
        <v>318</v>
      </c>
      <c r="E251" s="147" t="s">
        <v>325</v>
      </c>
      <c r="F251" s="148"/>
      <c r="G251" s="68" t="s">
        <v>190</v>
      </c>
      <c r="H251" s="43">
        <v>3360114</v>
      </c>
      <c r="I251" s="44">
        <v>0</v>
      </c>
      <c r="J251" s="45">
        <f>IF(IF(H251="",0,H251)=0,0,(IF(H251&gt;0,IF(I251&gt;H251,0,H251-I251),IF(I251&gt;H251,H251-I251,0))))</f>
        <v>3360114</v>
      </c>
      <c r="K251" s="39" t="str">
        <f t="shared" si="4"/>
        <v>0000503100F255551811</v>
      </c>
      <c r="L251" s="47" t="str">
        <f>C251 &amp; D251 &amp;E251 &amp; F251 &amp; G251</f>
        <v>0000503100F255551811</v>
      </c>
    </row>
    <row r="252" spans="1:12" ht="56.25">
      <c r="A252" s="36" t="s">
        <v>323</v>
      </c>
      <c r="B252" s="37" t="s">
        <v>7</v>
      </c>
      <c r="C252" s="38" t="s">
        <v>70</v>
      </c>
      <c r="D252" s="65" t="s">
        <v>318</v>
      </c>
      <c r="E252" s="157" t="s">
        <v>329</v>
      </c>
      <c r="F252" s="158"/>
      <c r="G252" s="66" t="s">
        <v>70</v>
      </c>
      <c r="H252" s="30">
        <v>3436079</v>
      </c>
      <c r="I252" s="34">
        <v>0</v>
      </c>
      <c r="J252" s="35">
        <v>3436079</v>
      </c>
      <c r="K252" s="39" t="str">
        <f t="shared" si="4"/>
        <v>0000503100F255552000</v>
      </c>
      <c r="L252" s="4" t="s">
        <v>328</v>
      </c>
    </row>
    <row r="253" spans="1:12" ht="22.5">
      <c r="A253" s="36" t="s">
        <v>101</v>
      </c>
      <c r="B253" s="37" t="s">
        <v>7</v>
      </c>
      <c r="C253" s="38" t="s">
        <v>70</v>
      </c>
      <c r="D253" s="65" t="s">
        <v>318</v>
      </c>
      <c r="E253" s="157" t="s">
        <v>329</v>
      </c>
      <c r="F253" s="158"/>
      <c r="G253" s="66" t="s">
        <v>7</v>
      </c>
      <c r="H253" s="30">
        <v>3436079</v>
      </c>
      <c r="I253" s="34">
        <v>0</v>
      </c>
      <c r="J253" s="35">
        <v>3436079</v>
      </c>
      <c r="K253" s="39" t="str">
        <f t="shared" si="4"/>
        <v>0000503100F255552200</v>
      </c>
      <c r="L253" s="4" t="s">
        <v>330</v>
      </c>
    </row>
    <row r="254" spans="1:12" ht="22.5">
      <c r="A254" s="36" t="s">
        <v>103</v>
      </c>
      <c r="B254" s="37" t="s">
        <v>7</v>
      </c>
      <c r="C254" s="38" t="s">
        <v>70</v>
      </c>
      <c r="D254" s="65" t="s">
        <v>318</v>
      </c>
      <c r="E254" s="157" t="s">
        <v>329</v>
      </c>
      <c r="F254" s="158"/>
      <c r="G254" s="66" t="s">
        <v>105</v>
      </c>
      <c r="H254" s="30">
        <v>3436079</v>
      </c>
      <c r="I254" s="34">
        <v>0</v>
      </c>
      <c r="J254" s="35">
        <v>3436079</v>
      </c>
      <c r="K254" s="39" t="str">
        <f t="shared" si="4"/>
        <v>0000503100F255552240</v>
      </c>
      <c r="L254" s="4" t="s">
        <v>331</v>
      </c>
    </row>
    <row r="255" spans="1:12" s="48" customFormat="1">
      <c r="A255" s="40" t="s">
        <v>106</v>
      </c>
      <c r="B255" s="41" t="s">
        <v>7</v>
      </c>
      <c r="C255" s="42" t="s">
        <v>70</v>
      </c>
      <c r="D255" s="67" t="s">
        <v>318</v>
      </c>
      <c r="E255" s="147" t="s">
        <v>329</v>
      </c>
      <c r="F255" s="148"/>
      <c r="G255" s="68" t="s">
        <v>107</v>
      </c>
      <c r="H255" s="43">
        <v>3436079</v>
      </c>
      <c r="I255" s="44">
        <v>0</v>
      </c>
      <c r="J255" s="45">
        <f>IF(IF(H255="",0,H255)=0,0,(IF(H255&gt;0,IF(I255&gt;H255,0,H255-I255),IF(I255&gt;H255,H255-I255,0))))</f>
        <v>3436079</v>
      </c>
      <c r="K255" s="39" t="str">
        <f t="shared" si="4"/>
        <v>0000503100F255552244</v>
      </c>
      <c r="L255" s="47" t="str">
        <f>C255 &amp; D255 &amp;E255 &amp; F255 &amp; G255</f>
        <v>0000503100F255552244</v>
      </c>
    </row>
    <row r="256" spans="1:12">
      <c r="A256" s="36"/>
      <c r="B256" s="37" t="s">
        <v>7</v>
      </c>
      <c r="C256" s="38" t="s">
        <v>70</v>
      </c>
      <c r="D256" s="65" t="s">
        <v>318</v>
      </c>
      <c r="E256" s="157" t="s">
        <v>333</v>
      </c>
      <c r="F256" s="158"/>
      <c r="G256" s="66" t="s">
        <v>70</v>
      </c>
      <c r="H256" s="30">
        <v>6334032.0300000003</v>
      </c>
      <c r="I256" s="34">
        <v>1295094.6299999999</v>
      </c>
      <c r="J256" s="35">
        <v>5038937.4000000004</v>
      </c>
      <c r="K256" s="39" t="str">
        <f t="shared" si="4"/>
        <v>00005032210160010000</v>
      </c>
      <c r="L256" s="4" t="s">
        <v>332</v>
      </c>
    </row>
    <row r="257" spans="1:12" ht="22.5">
      <c r="A257" s="36" t="s">
        <v>101</v>
      </c>
      <c r="B257" s="37" t="s">
        <v>7</v>
      </c>
      <c r="C257" s="38" t="s">
        <v>70</v>
      </c>
      <c r="D257" s="65" t="s">
        <v>318</v>
      </c>
      <c r="E257" s="157" t="s">
        <v>333</v>
      </c>
      <c r="F257" s="158"/>
      <c r="G257" s="66" t="s">
        <v>7</v>
      </c>
      <c r="H257" s="30">
        <v>6334032.0300000003</v>
      </c>
      <c r="I257" s="34">
        <v>1295094.6299999999</v>
      </c>
      <c r="J257" s="35">
        <v>5038937.4000000004</v>
      </c>
      <c r="K257" s="39" t="str">
        <f t="shared" si="4"/>
        <v>00005032210160010200</v>
      </c>
      <c r="L257" s="4" t="s">
        <v>334</v>
      </c>
    </row>
    <row r="258" spans="1:12" ht="22.5">
      <c r="A258" s="36" t="s">
        <v>103</v>
      </c>
      <c r="B258" s="37" t="s">
        <v>7</v>
      </c>
      <c r="C258" s="38" t="s">
        <v>70</v>
      </c>
      <c r="D258" s="65" t="s">
        <v>318</v>
      </c>
      <c r="E258" s="157" t="s">
        <v>333</v>
      </c>
      <c r="F258" s="158"/>
      <c r="G258" s="66" t="s">
        <v>105</v>
      </c>
      <c r="H258" s="30">
        <v>6334032.0300000003</v>
      </c>
      <c r="I258" s="34">
        <v>1295094.6299999999</v>
      </c>
      <c r="J258" s="35">
        <v>5038937.4000000004</v>
      </c>
      <c r="K258" s="39" t="str">
        <f t="shared" si="4"/>
        <v>00005032210160010240</v>
      </c>
      <c r="L258" s="4" t="s">
        <v>335</v>
      </c>
    </row>
    <row r="259" spans="1:12" s="48" customFormat="1">
      <c r="A259" s="40" t="s">
        <v>106</v>
      </c>
      <c r="B259" s="41" t="s">
        <v>7</v>
      </c>
      <c r="C259" s="42" t="s">
        <v>70</v>
      </c>
      <c r="D259" s="67" t="s">
        <v>318</v>
      </c>
      <c r="E259" s="147" t="s">
        <v>333</v>
      </c>
      <c r="F259" s="148"/>
      <c r="G259" s="68" t="s">
        <v>107</v>
      </c>
      <c r="H259" s="43">
        <v>6334032.0300000003</v>
      </c>
      <c r="I259" s="44">
        <v>1295094.6299999999</v>
      </c>
      <c r="J259" s="45">
        <f>IF(IF(H259="",0,H259)=0,0,(IF(H259&gt;0,IF(I259&gt;H259,0,H259-I259),IF(I259&gt;H259,H259-I259,0))))</f>
        <v>5038937.4000000004</v>
      </c>
      <c r="K259" s="39" t="str">
        <f t="shared" si="4"/>
        <v>00005032210160010244</v>
      </c>
      <c r="L259" s="47" t="str">
        <f>C259 &amp; D259 &amp;E259 &amp; F259 &amp; G259</f>
        <v>00005032210160010244</v>
      </c>
    </row>
    <row r="260" spans="1:12">
      <c r="A260" s="36"/>
      <c r="B260" s="37" t="s">
        <v>7</v>
      </c>
      <c r="C260" s="38" t="s">
        <v>70</v>
      </c>
      <c r="D260" s="65" t="s">
        <v>318</v>
      </c>
      <c r="E260" s="157" t="s">
        <v>337</v>
      </c>
      <c r="F260" s="158"/>
      <c r="G260" s="66" t="s">
        <v>70</v>
      </c>
      <c r="H260" s="30">
        <v>2890201.92</v>
      </c>
      <c r="I260" s="34">
        <v>35000</v>
      </c>
      <c r="J260" s="35">
        <v>2855201.92</v>
      </c>
      <c r="K260" s="39" t="str">
        <f t="shared" si="4"/>
        <v>00005032210160011000</v>
      </c>
      <c r="L260" s="4" t="s">
        <v>336</v>
      </c>
    </row>
    <row r="261" spans="1:12" ht="22.5">
      <c r="A261" s="36" t="s">
        <v>196</v>
      </c>
      <c r="B261" s="37" t="s">
        <v>7</v>
      </c>
      <c r="C261" s="38" t="s">
        <v>70</v>
      </c>
      <c r="D261" s="65" t="s">
        <v>318</v>
      </c>
      <c r="E261" s="157" t="s">
        <v>337</v>
      </c>
      <c r="F261" s="158"/>
      <c r="G261" s="66" t="s">
        <v>198</v>
      </c>
      <c r="H261" s="30">
        <v>2890201.92</v>
      </c>
      <c r="I261" s="34">
        <v>35000</v>
      </c>
      <c r="J261" s="35">
        <v>2855201.92</v>
      </c>
      <c r="K261" s="39" t="str">
        <f t="shared" si="4"/>
        <v>00005032210160011400</v>
      </c>
      <c r="L261" s="4" t="s">
        <v>338</v>
      </c>
    </row>
    <row r="262" spans="1:12">
      <c r="A262" s="36" t="s">
        <v>199</v>
      </c>
      <c r="B262" s="37" t="s">
        <v>7</v>
      </c>
      <c r="C262" s="38" t="s">
        <v>70</v>
      </c>
      <c r="D262" s="65" t="s">
        <v>318</v>
      </c>
      <c r="E262" s="157" t="s">
        <v>337</v>
      </c>
      <c r="F262" s="158"/>
      <c r="G262" s="66" t="s">
        <v>201</v>
      </c>
      <c r="H262" s="30">
        <v>2890201.92</v>
      </c>
      <c r="I262" s="34">
        <v>35000</v>
      </c>
      <c r="J262" s="35">
        <v>2855201.92</v>
      </c>
      <c r="K262" s="39" t="str">
        <f t="shared" si="4"/>
        <v>00005032210160011410</v>
      </c>
      <c r="L262" s="4" t="s">
        <v>339</v>
      </c>
    </row>
    <row r="263" spans="1:12" s="48" customFormat="1" ht="33.75">
      <c r="A263" s="40" t="s">
        <v>202</v>
      </c>
      <c r="B263" s="41" t="s">
        <v>7</v>
      </c>
      <c r="C263" s="42" t="s">
        <v>70</v>
      </c>
      <c r="D263" s="67" t="s">
        <v>318</v>
      </c>
      <c r="E263" s="147" t="s">
        <v>337</v>
      </c>
      <c r="F263" s="148"/>
      <c r="G263" s="68" t="s">
        <v>203</v>
      </c>
      <c r="H263" s="43">
        <v>2890201.92</v>
      </c>
      <c r="I263" s="44">
        <v>35000</v>
      </c>
      <c r="J263" s="45">
        <f>IF(IF(H263="",0,H263)=0,0,(IF(H263&gt;0,IF(I263&gt;H263,0,H263-I263),IF(I263&gt;H263,H263-I263,0))))</f>
        <v>2855201.92</v>
      </c>
      <c r="K263" s="39" t="str">
        <f t="shared" si="4"/>
        <v>00005032210160011414</v>
      </c>
      <c r="L263" s="47" t="str">
        <f>C263 &amp; D263 &amp;E263 &amp; F263 &amp; G263</f>
        <v>00005032210160011414</v>
      </c>
    </row>
    <row r="264" spans="1:12">
      <c r="A264" s="36"/>
      <c r="B264" s="37" t="s">
        <v>7</v>
      </c>
      <c r="C264" s="38" t="s">
        <v>70</v>
      </c>
      <c r="D264" s="65" t="s">
        <v>318</v>
      </c>
      <c r="E264" s="157" t="s">
        <v>341</v>
      </c>
      <c r="F264" s="158"/>
      <c r="G264" s="66" t="s">
        <v>70</v>
      </c>
      <c r="H264" s="30">
        <v>3077014</v>
      </c>
      <c r="I264" s="34">
        <v>0</v>
      </c>
      <c r="J264" s="35">
        <v>3077014</v>
      </c>
      <c r="K264" s="39" t="str">
        <f t="shared" si="4"/>
        <v>00005032220160030000</v>
      </c>
      <c r="L264" s="4" t="s">
        <v>340</v>
      </c>
    </row>
    <row r="265" spans="1:12" ht="22.5">
      <c r="A265" s="36" t="s">
        <v>101</v>
      </c>
      <c r="B265" s="37" t="s">
        <v>7</v>
      </c>
      <c r="C265" s="38" t="s">
        <v>70</v>
      </c>
      <c r="D265" s="65" t="s">
        <v>318</v>
      </c>
      <c r="E265" s="157" t="s">
        <v>341</v>
      </c>
      <c r="F265" s="158"/>
      <c r="G265" s="66" t="s">
        <v>7</v>
      </c>
      <c r="H265" s="30">
        <v>3077014</v>
      </c>
      <c r="I265" s="34">
        <v>0</v>
      </c>
      <c r="J265" s="35">
        <v>3077014</v>
      </c>
      <c r="K265" s="39" t="str">
        <f t="shared" si="4"/>
        <v>00005032220160030200</v>
      </c>
      <c r="L265" s="4" t="s">
        <v>342</v>
      </c>
    </row>
    <row r="266" spans="1:12" ht="22.5">
      <c r="A266" s="36" t="s">
        <v>103</v>
      </c>
      <c r="B266" s="37" t="s">
        <v>7</v>
      </c>
      <c r="C266" s="38" t="s">
        <v>70</v>
      </c>
      <c r="D266" s="65" t="s">
        <v>318</v>
      </c>
      <c r="E266" s="157" t="s">
        <v>341</v>
      </c>
      <c r="F266" s="158"/>
      <c r="G266" s="66" t="s">
        <v>105</v>
      </c>
      <c r="H266" s="30">
        <v>3077014</v>
      </c>
      <c r="I266" s="34">
        <v>0</v>
      </c>
      <c r="J266" s="35">
        <v>3077014</v>
      </c>
      <c r="K266" s="39" t="str">
        <f t="shared" si="4"/>
        <v>00005032220160030240</v>
      </c>
      <c r="L266" s="4" t="s">
        <v>343</v>
      </c>
    </row>
    <row r="267" spans="1:12" s="48" customFormat="1">
      <c r="A267" s="40" t="s">
        <v>106</v>
      </c>
      <c r="B267" s="41" t="s">
        <v>7</v>
      </c>
      <c r="C267" s="42" t="s">
        <v>70</v>
      </c>
      <c r="D267" s="67" t="s">
        <v>318</v>
      </c>
      <c r="E267" s="147" t="s">
        <v>341</v>
      </c>
      <c r="F267" s="148"/>
      <c r="G267" s="68" t="s">
        <v>107</v>
      </c>
      <c r="H267" s="43">
        <v>3077014</v>
      </c>
      <c r="I267" s="44">
        <v>0</v>
      </c>
      <c r="J267" s="45">
        <f>IF(IF(H267="",0,H267)=0,0,(IF(H267&gt;0,IF(I267&gt;H267,0,H267-I267),IF(I267&gt;H267,H267-I267,0))))</f>
        <v>3077014</v>
      </c>
      <c r="K267" s="39" t="str">
        <f t="shared" si="4"/>
        <v>00005032220160030244</v>
      </c>
      <c r="L267" s="47" t="str">
        <f>C267 &amp; D267 &amp;E267 &amp; F267 &amp; G267</f>
        <v>00005032220160030244</v>
      </c>
    </row>
    <row r="268" spans="1:12">
      <c r="A268" s="36"/>
      <c r="B268" s="37" t="s">
        <v>7</v>
      </c>
      <c r="C268" s="38" t="s">
        <v>70</v>
      </c>
      <c r="D268" s="65" t="s">
        <v>318</v>
      </c>
      <c r="E268" s="157" t="s">
        <v>345</v>
      </c>
      <c r="F268" s="158"/>
      <c r="G268" s="66" t="s">
        <v>70</v>
      </c>
      <c r="H268" s="30">
        <v>284136.19</v>
      </c>
      <c r="I268" s="34">
        <v>14136.19</v>
      </c>
      <c r="J268" s="35">
        <v>270000</v>
      </c>
      <c r="K268" s="39" t="str">
        <f t="shared" si="4"/>
        <v>00005032230160040000</v>
      </c>
      <c r="L268" s="4" t="s">
        <v>344</v>
      </c>
    </row>
    <row r="269" spans="1:12" ht="22.5">
      <c r="A269" s="36" t="s">
        <v>101</v>
      </c>
      <c r="B269" s="37" t="s">
        <v>7</v>
      </c>
      <c r="C269" s="38" t="s">
        <v>70</v>
      </c>
      <c r="D269" s="65" t="s">
        <v>318</v>
      </c>
      <c r="E269" s="157" t="s">
        <v>345</v>
      </c>
      <c r="F269" s="158"/>
      <c r="G269" s="66" t="s">
        <v>7</v>
      </c>
      <c r="H269" s="30">
        <v>284136.19</v>
      </c>
      <c r="I269" s="34">
        <v>14136.19</v>
      </c>
      <c r="J269" s="35">
        <v>270000</v>
      </c>
      <c r="K269" s="39" t="str">
        <f t="shared" si="4"/>
        <v>00005032230160040200</v>
      </c>
      <c r="L269" s="4" t="s">
        <v>346</v>
      </c>
    </row>
    <row r="270" spans="1:12" ht="22.5">
      <c r="A270" s="36" t="s">
        <v>103</v>
      </c>
      <c r="B270" s="37" t="s">
        <v>7</v>
      </c>
      <c r="C270" s="38" t="s">
        <v>70</v>
      </c>
      <c r="D270" s="65" t="s">
        <v>318</v>
      </c>
      <c r="E270" s="157" t="s">
        <v>345</v>
      </c>
      <c r="F270" s="158"/>
      <c r="G270" s="66" t="s">
        <v>105</v>
      </c>
      <c r="H270" s="30">
        <v>284136.19</v>
      </c>
      <c r="I270" s="34">
        <v>14136.19</v>
      </c>
      <c r="J270" s="35">
        <v>270000</v>
      </c>
      <c r="K270" s="39" t="str">
        <f t="shared" ref="K270:K333" si="5">C270 &amp; D270 &amp;E270 &amp; F270 &amp; G270</f>
        <v>00005032230160040240</v>
      </c>
      <c r="L270" s="4" t="s">
        <v>347</v>
      </c>
    </row>
    <row r="271" spans="1:12" s="48" customFormat="1">
      <c r="A271" s="40" t="s">
        <v>106</v>
      </c>
      <c r="B271" s="41" t="s">
        <v>7</v>
      </c>
      <c r="C271" s="42" t="s">
        <v>70</v>
      </c>
      <c r="D271" s="67" t="s">
        <v>318</v>
      </c>
      <c r="E271" s="147" t="s">
        <v>345</v>
      </c>
      <c r="F271" s="148"/>
      <c r="G271" s="68" t="s">
        <v>107</v>
      </c>
      <c r="H271" s="43">
        <v>284136.19</v>
      </c>
      <c r="I271" s="44">
        <v>14136.19</v>
      </c>
      <c r="J271" s="45">
        <f>IF(IF(H271="",0,H271)=0,0,(IF(H271&gt;0,IF(I271&gt;H271,0,H271-I271),IF(I271&gt;H271,H271-I271,0))))</f>
        <v>270000</v>
      </c>
      <c r="K271" s="39" t="str">
        <f t="shared" si="5"/>
        <v>00005032230160040244</v>
      </c>
      <c r="L271" s="47" t="str">
        <f>C271 &amp; D271 &amp;E271 &amp; F271 &amp; G271</f>
        <v>00005032230160040244</v>
      </c>
    </row>
    <row r="272" spans="1:12">
      <c r="A272" s="36"/>
      <c r="B272" s="37" t="s">
        <v>7</v>
      </c>
      <c r="C272" s="38" t="s">
        <v>70</v>
      </c>
      <c r="D272" s="65" t="s">
        <v>318</v>
      </c>
      <c r="E272" s="157" t="s">
        <v>349</v>
      </c>
      <c r="F272" s="158"/>
      <c r="G272" s="66" t="s">
        <v>70</v>
      </c>
      <c r="H272" s="30">
        <v>4843591.8600000003</v>
      </c>
      <c r="I272" s="34">
        <v>108497.89</v>
      </c>
      <c r="J272" s="35">
        <v>4735093.97</v>
      </c>
      <c r="K272" s="39" t="str">
        <f t="shared" si="5"/>
        <v>00005032240160050000</v>
      </c>
      <c r="L272" s="4" t="s">
        <v>348</v>
      </c>
    </row>
    <row r="273" spans="1:12" ht="22.5">
      <c r="A273" s="36" t="s">
        <v>101</v>
      </c>
      <c r="B273" s="37" t="s">
        <v>7</v>
      </c>
      <c r="C273" s="38" t="s">
        <v>70</v>
      </c>
      <c r="D273" s="65" t="s">
        <v>318</v>
      </c>
      <c r="E273" s="157" t="s">
        <v>349</v>
      </c>
      <c r="F273" s="158"/>
      <c r="G273" s="66" t="s">
        <v>7</v>
      </c>
      <c r="H273" s="30">
        <v>4843591.8600000003</v>
      </c>
      <c r="I273" s="34">
        <v>108497.89</v>
      </c>
      <c r="J273" s="35">
        <v>4735093.97</v>
      </c>
      <c r="K273" s="39" t="str">
        <f t="shared" si="5"/>
        <v>00005032240160050200</v>
      </c>
      <c r="L273" s="4" t="s">
        <v>350</v>
      </c>
    </row>
    <row r="274" spans="1:12" ht="22.5">
      <c r="A274" s="36" t="s">
        <v>103</v>
      </c>
      <c r="B274" s="37" t="s">
        <v>7</v>
      </c>
      <c r="C274" s="38" t="s">
        <v>70</v>
      </c>
      <c r="D274" s="65" t="s">
        <v>318</v>
      </c>
      <c r="E274" s="157" t="s">
        <v>349</v>
      </c>
      <c r="F274" s="158"/>
      <c r="G274" s="66" t="s">
        <v>105</v>
      </c>
      <c r="H274" s="30">
        <v>4843591.8600000003</v>
      </c>
      <c r="I274" s="34">
        <v>108497.89</v>
      </c>
      <c r="J274" s="35">
        <v>4735093.97</v>
      </c>
      <c r="K274" s="39" t="str">
        <f t="shared" si="5"/>
        <v>00005032240160050240</v>
      </c>
      <c r="L274" s="4" t="s">
        <v>351</v>
      </c>
    </row>
    <row r="275" spans="1:12" s="48" customFormat="1">
      <c r="A275" s="40" t="s">
        <v>106</v>
      </c>
      <c r="B275" s="41" t="s">
        <v>7</v>
      </c>
      <c r="C275" s="42" t="s">
        <v>70</v>
      </c>
      <c r="D275" s="67" t="s">
        <v>318</v>
      </c>
      <c r="E275" s="147" t="s">
        <v>349</v>
      </c>
      <c r="F275" s="148"/>
      <c r="G275" s="68" t="s">
        <v>107</v>
      </c>
      <c r="H275" s="43">
        <v>4843591.8600000003</v>
      </c>
      <c r="I275" s="44">
        <v>108497.89</v>
      </c>
      <c r="J275" s="45">
        <f>IF(IF(H275="",0,H275)=0,0,(IF(H275&gt;0,IF(I275&gt;H275,0,H275-I275),IF(I275&gt;H275,H275-I275,0))))</f>
        <v>4735093.97</v>
      </c>
      <c r="K275" s="39" t="str">
        <f t="shared" si="5"/>
        <v>00005032240160050244</v>
      </c>
      <c r="L275" s="47" t="str">
        <f>C275 &amp; D275 &amp;E275 &amp; F275 &amp; G275</f>
        <v>00005032240160050244</v>
      </c>
    </row>
    <row r="276" spans="1:12">
      <c r="A276" s="36" t="s">
        <v>352</v>
      </c>
      <c r="B276" s="37" t="s">
        <v>7</v>
      </c>
      <c r="C276" s="38" t="s">
        <v>70</v>
      </c>
      <c r="D276" s="65" t="s">
        <v>318</v>
      </c>
      <c r="E276" s="157" t="s">
        <v>354</v>
      </c>
      <c r="F276" s="158"/>
      <c r="G276" s="66" t="s">
        <v>70</v>
      </c>
      <c r="H276" s="30">
        <v>661982</v>
      </c>
      <c r="I276" s="34">
        <v>0</v>
      </c>
      <c r="J276" s="35">
        <v>661982</v>
      </c>
      <c r="K276" s="39" t="str">
        <f t="shared" si="5"/>
        <v>00005032250160061000</v>
      </c>
      <c r="L276" s="4" t="s">
        <v>353</v>
      </c>
    </row>
    <row r="277" spans="1:12" ht="22.5">
      <c r="A277" s="36" t="s">
        <v>101</v>
      </c>
      <c r="B277" s="37" t="s">
        <v>7</v>
      </c>
      <c r="C277" s="38" t="s">
        <v>70</v>
      </c>
      <c r="D277" s="65" t="s">
        <v>318</v>
      </c>
      <c r="E277" s="157" t="s">
        <v>354</v>
      </c>
      <c r="F277" s="158"/>
      <c r="G277" s="66" t="s">
        <v>7</v>
      </c>
      <c r="H277" s="30">
        <v>661982</v>
      </c>
      <c r="I277" s="34">
        <v>0</v>
      </c>
      <c r="J277" s="35">
        <v>661982</v>
      </c>
      <c r="K277" s="39" t="str">
        <f t="shared" si="5"/>
        <v>00005032250160061200</v>
      </c>
      <c r="L277" s="4" t="s">
        <v>355</v>
      </c>
    </row>
    <row r="278" spans="1:12" ht="22.5">
      <c r="A278" s="36" t="s">
        <v>103</v>
      </c>
      <c r="B278" s="37" t="s">
        <v>7</v>
      </c>
      <c r="C278" s="38" t="s">
        <v>70</v>
      </c>
      <c r="D278" s="65" t="s">
        <v>318</v>
      </c>
      <c r="E278" s="157" t="s">
        <v>354</v>
      </c>
      <c r="F278" s="158"/>
      <c r="G278" s="66" t="s">
        <v>105</v>
      </c>
      <c r="H278" s="30">
        <v>661982</v>
      </c>
      <c r="I278" s="34">
        <v>0</v>
      </c>
      <c r="J278" s="35">
        <v>661982</v>
      </c>
      <c r="K278" s="39" t="str">
        <f t="shared" si="5"/>
        <v>00005032250160061240</v>
      </c>
      <c r="L278" s="4" t="s">
        <v>356</v>
      </c>
    </row>
    <row r="279" spans="1:12" s="48" customFormat="1">
      <c r="A279" s="40" t="s">
        <v>106</v>
      </c>
      <c r="B279" s="41" t="s">
        <v>7</v>
      </c>
      <c r="C279" s="42" t="s">
        <v>70</v>
      </c>
      <c r="D279" s="67" t="s">
        <v>318</v>
      </c>
      <c r="E279" s="147" t="s">
        <v>354</v>
      </c>
      <c r="F279" s="148"/>
      <c r="G279" s="68" t="s">
        <v>107</v>
      </c>
      <c r="H279" s="43">
        <v>661982</v>
      </c>
      <c r="I279" s="44">
        <v>0</v>
      </c>
      <c r="J279" s="45">
        <f>IF(IF(H279="",0,H279)=0,0,(IF(H279&gt;0,IF(I279&gt;H279,0,H279-I279),IF(I279&gt;H279,H279-I279,0))))</f>
        <v>661982</v>
      </c>
      <c r="K279" s="39" t="str">
        <f t="shared" si="5"/>
        <v>00005032250160061244</v>
      </c>
      <c r="L279" s="47" t="str">
        <f>C279 &amp; D279 &amp;E279 &amp; F279 &amp; G279</f>
        <v>00005032250160061244</v>
      </c>
    </row>
    <row r="280" spans="1:12">
      <c r="A280" s="36"/>
      <c r="B280" s="37" t="s">
        <v>7</v>
      </c>
      <c r="C280" s="38" t="s">
        <v>70</v>
      </c>
      <c r="D280" s="65" t="s">
        <v>318</v>
      </c>
      <c r="E280" s="157" t="s">
        <v>358</v>
      </c>
      <c r="F280" s="158"/>
      <c r="G280" s="66" t="s">
        <v>70</v>
      </c>
      <c r="H280" s="30">
        <v>210000</v>
      </c>
      <c r="I280" s="34">
        <v>0</v>
      </c>
      <c r="J280" s="35">
        <v>210000</v>
      </c>
      <c r="K280" s="39" t="str">
        <f t="shared" si="5"/>
        <v>00005032260160060000</v>
      </c>
      <c r="L280" s="4" t="s">
        <v>357</v>
      </c>
    </row>
    <row r="281" spans="1:12" ht="22.5">
      <c r="A281" s="36" t="s">
        <v>101</v>
      </c>
      <c r="B281" s="37" t="s">
        <v>7</v>
      </c>
      <c r="C281" s="38" t="s">
        <v>70</v>
      </c>
      <c r="D281" s="65" t="s">
        <v>318</v>
      </c>
      <c r="E281" s="157" t="s">
        <v>358</v>
      </c>
      <c r="F281" s="158"/>
      <c r="G281" s="66" t="s">
        <v>7</v>
      </c>
      <c r="H281" s="30">
        <v>210000</v>
      </c>
      <c r="I281" s="34">
        <v>0</v>
      </c>
      <c r="J281" s="35">
        <v>210000</v>
      </c>
      <c r="K281" s="39" t="str">
        <f t="shared" si="5"/>
        <v>00005032260160060200</v>
      </c>
      <c r="L281" s="4" t="s">
        <v>359</v>
      </c>
    </row>
    <row r="282" spans="1:12" ht="22.5">
      <c r="A282" s="36" t="s">
        <v>103</v>
      </c>
      <c r="B282" s="37" t="s">
        <v>7</v>
      </c>
      <c r="C282" s="38" t="s">
        <v>70</v>
      </c>
      <c r="D282" s="65" t="s">
        <v>318</v>
      </c>
      <c r="E282" s="157" t="s">
        <v>358</v>
      </c>
      <c r="F282" s="158"/>
      <c r="G282" s="66" t="s">
        <v>105</v>
      </c>
      <c r="H282" s="30">
        <v>210000</v>
      </c>
      <c r="I282" s="34">
        <v>0</v>
      </c>
      <c r="J282" s="35">
        <v>210000</v>
      </c>
      <c r="K282" s="39" t="str">
        <f t="shared" si="5"/>
        <v>00005032260160060240</v>
      </c>
      <c r="L282" s="4" t="s">
        <v>360</v>
      </c>
    </row>
    <row r="283" spans="1:12" s="48" customFormat="1">
      <c r="A283" s="40" t="s">
        <v>106</v>
      </c>
      <c r="B283" s="41" t="s">
        <v>7</v>
      </c>
      <c r="C283" s="42" t="s">
        <v>70</v>
      </c>
      <c r="D283" s="67" t="s">
        <v>318</v>
      </c>
      <c r="E283" s="147" t="s">
        <v>358</v>
      </c>
      <c r="F283" s="148"/>
      <c r="G283" s="68" t="s">
        <v>107</v>
      </c>
      <c r="H283" s="43">
        <v>210000</v>
      </c>
      <c r="I283" s="44">
        <v>0</v>
      </c>
      <c r="J283" s="45">
        <f>IF(IF(H283="",0,H283)=0,0,(IF(H283&gt;0,IF(I283&gt;H283,0,H283-I283),IF(I283&gt;H283,H283-I283,0))))</f>
        <v>210000</v>
      </c>
      <c r="K283" s="39" t="str">
        <f t="shared" si="5"/>
        <v>00005032260160060244</v>
      </c>
      <c r="L283" s="47" t="str">
        <f>C283 &amp; D283 &amp;E283 &amp; F283 &amp; G283</f>
        <v>00005032260160060244</v>
      </c>
    </row>
    <row r="284" spans="1:12" ht="22.5">
      <c r="A284" s="36" t="s">
        <v>361</v>
      </c>
      <c r="B284" s="37" t="s">
        <v>7</v>
      </c>
      <c r="C284" s="38" t="s">
        <v>70</v>
      </c>
      <c r="D284" s="65" t="s">
        <v>363</v>
      </c>
      <c r="E284" s="157" t="s">
        <v>94</v>
      </c>
      <c r="F284" s="158"/>
      <c r="G284" s="66" t="s">
        <v>70</v>
      </c>
      <c r="H284" s="30">
        <v>292950</v>
      </c>
      <c r="I284" s="34">
        <v>73237.5</v>
      </c>
      <c r="J284" s="35">
        <v>219712.5</v>
      </c>
      <c r="K284" s="39" t="str">
        <f t="shared" si="5"/>
        <v>00005050000000000000</v>
      </c>
      <c r="L284" s="4" t="s">
        <v>362</v>
      </c>
    </row>
    <row r="285" spans="1:12">
      <c r="A285" s="36"/>
      <c r="B285" s="37" t="s">
        <v>7</v>
      </c>
      <c r="C285" s="38" t="s">
        <v>70</v>
      </c>
      <c r="D285" s="65" t="s">
        <v>363</v>
      </c>
      <c r="E285" s="157" t="s">
        <v>365</v>
      </c>
      <c r="F285" s="158"/>
      <c r="G285" s="66" t="s">
        <v>70</v>
      </c>
      <c r="H285" s="30">
        <v>225000</v>
      </c>
      <c r="I285" s="34">
        <v>56250</v>
      </c>
      <c r="J285" s="35">
        <v>168750</v>
      </c>
      <c r="K285" s="39" t="str">
        <f t="shared" si="5"/>
        <v>00005059450010031000</v>
      </c>
      <c r="L285" s="4" t="s">
        <v>364</v>
      </c>
    </row>
    <row r="286" spans="1:12" ht="22.5">
      <c r="A286" s="36" t="s">
        <v>366</v>
      </c>
      <c r="B286" s="37" t="s">
        <v>7</v>
      </c>
      <c r="C286" s="38" t="s">
        <v>70</v>
      </c>
      <c r="D286" s="65" t="s">
        <v>363</v>
      </c>
      <c r="E286" s="157" t="s">
        <v>365</v>
      </c>
      <c r="F286" s="158"/>
      <c r="G286" s="66" t="s">
        <v>368</v>
      </c>
      <c r="H286" s="30">
        <v>225000</v>
      </c>
      <c r="I286" s="34">
        <v>56250</v>
      </c>
      <c r="J286" s="35">
        <v>168750</v>
      </c>
      <c r="K286" s="39" t="str">
        <f t="shared" si="5"/>
        <v>00005059450010031600</v>
      </c>
      <c r="L286" s="4" t="s">
        <v>367</v>
      </c>
    </row>
    <row r="287" spans="1:12">
      <c r="A287" s="36" t="s">
        <v>369</v>
      </c>
      <c r="B287" s="37" t="s">
        <v>7</v>
      </c>
      <c r="C287" s="38" t="s">
        <v>70</v>
      </c>
      <c r="D287" s="65" t="s">
        <v>363</v>
      </c>
      <c r="E287" s="157" t="s">
        <v>365</v>
      </c>
      <c r="F287" s="158"/>
      <c r="G287" s="66" t="s">
        <v>13</v>
      </c>
      <c r="H287" s="30">
        <v>225000</v>
      </c>
      <c r="I287" s="34">
        <v>56250</v>
      </c>
      <c r="J287" s="35">
        <v>168750</v>
      </c>
      <c r="K287" s="39" t="str">
        <f t="shared" si="5"/>
        <v>00005059450010031620</v>
      </c>
      <c r="L287" s="4" t="s">
        <v>370</v>
      </c>
    </row>
    <row r="288" spans="1:12" s="48" customFormat="1" ht="45">
      <c r="A288" s="40" t="s">
        <v>371</v>
      </c>
      <c r="B288" s="41" t="s">
        <v>7</v>
      </c>
      <c r="C288" s="42" t="s">
        <v>70</v>
      </c>
      <c r="D288" s="67" t="s">
        <v>363</v>
      </c>
      <c r="E288" s="147" t="s">
        <v>365</v>
      </c>
      <c r="F288" s="148"/>
      <c r="G288" s="68" t="s">
        <v>372</v>
      </c>
      <c r="H288" s="43">
        <v>225000</v>
      </c>
      <c r="I288" s="44">
        <v>56250</v>
      </c>
      <c r="J288" s="45">
        <f>IF(IF(H288="",0,H288)=0,0,(IF(H288&gt;0,IF(I288&gt;H288,0,H288-I288),IF(I288&gt;H288,H288-I288,0))))</f>
        <v>168750</v>
      </c>
      <c r="K288" s="39" t="str">
        <f t="shared" si="5"/>
        <v>00005059450010031621</v>
      </c>
      <c r="L288" s="47" t="str">
        <f>C288 &amp; D288 &amp;E288 &amp; F288 &amp; G288</f>
        <v>00005059450010031621</v>
      </c>
    </row>
    <row r="289" spans="1:12">
      <c r="A289" s="36"/>
      <c r="B289" s="37" t="s">
        <v>7</v>
      </c>
      <c r="C289" s="38" t="s">
        <v>70</v>
      </c>
      <c r="D289" s="65" t="s">
        <v>363</v>
      </c>
      <c r="E289" s="157" t="s">
        <v>374</v>
      </c>
      <c r="F289" s="158"/>
      <c r="G289" s="66" t="s">
        <v>70</v>
      </c>
      <c r="H289" s="30">
        <v>67950</v>
      </c>
      <c r="I289" s="34">
        <v>16987.5</v>
      </c>
      <c r="J289" s="35">
        <v>50962.5</v>
      </c>
      <c r="K289" s="39" t="str">
        <f t="shared" si="5"/>
        <v>00005059450010032000</v>
      </c>
      <c r="L289" s="4" t="s">
        <v>373</v>
      </c>
    </row>
    <row r="290" spans="1:12" ht="22.5">
      <c r="A290" s="36" t="s">
        <v>366</v>
      </c>
      <c r="B290" s="37" t="s">
        <v>7</v>
      </c>
      <c r="C290" s="38" t="s">
        <v>70</v>
      </c>
      <c r="D290" s="65" t="s">
        <v>363</v>
      </c>
      <c r="E290" s="157" t="s">
        <v>374</v>
      </c>
      <c r="F290" s="158"/>
      <c r="G290" s="66" t="s">
        <v>368</v>
      </c>
      <c r="H290" s="30">
        <v>67950</v>
      </c>
      <c r="I290" s="34">
        <v>16987.5</v>
      </c>
      <c r="J290" s="35">
        <v>50962.5</v>
      </c>
      <c r="K290" s="39" t="str">
        <f t="shared" si="5"/>
        <v>00005059450010032600</v>
      </c>
      <c r="L290" s="4" t="s">
        <v>375</v>
      </c>
    </row>
    <row r="291" spans="1:12">
      <c r="A291" s="36" t="s">
        <v>369</v>
      </c>
      <c r="B291" s="37" t="s">
        <v>7</v>
      </c>
      <c r="C291" s="38" t="s">
        <v>70</v>
      </c>
      <c r="D291" s="65" t="s">
        <v>363</v>
      </c>
      <c r="E291" s="157" t="s">
        <v>374</v>
      </c>
      <c r="F291" s="158"/>
      <c r="G291" s="66" t="s">
        <v>13</v>
      </c>
      <c r="H291" s="30">
        <v>67950</v>
      </c>
      <c r="I291" s="34">
        <v>16987.5</v>
      </c>
      <c r="J291" s="35">
        <v>50962.5</v>
      </c>
      <c r="K291" s="39" t="str">
        <f t="shared" si="5"/>
        <v>00005059450010032620</v>
      </c>
      <c r="L291" s="4" t="s">
        <v>376</v>
      </c>
    </row>
    <row r="292" spans="1:12" s="48" customFormat="1" ht="45">
      <c r="A292" s="40" t="s">
        <v>371</v>
      </c>
      <c r="B292" s="41" t="s">
        <v>7</v>
      </c>
      <c r="C292" s="42" t="s">
        <v>70</v>
      </c>
      <c r="D292" s="67" t="s">
        <v>363</v>
      </c>
      <c r="E292" s="147" t="s">
        <v>374</v>
      </c>
      <c r="F292" s="148"/>
      <c r="G292" s="68" t="s">
        <v>372</v>
      </c>
      <c r="H292" s="43">
        <v>67950</v>
      </c>
      <c r="I292" s="44">
        <v>16987.5</v>
      </c>
      <c r="J292" s="45">
        <f>IF(IF(H292="",0,H292)=0,0,(IF(H292&gt;0,IF(I292&gt;H292,0,H292-I292),IF(I292&gt;H292,H292-I292,0))))</f>
        <v>50962.5</v>
      </c>
      <c r="K292" s="39" t="str">
        <f t="shared" si="5"/>
        <v>00005059450010032621</v>
      </c>
      <c r="L292" s="47" t="str">
        <f>C292 &amp; D292 &amp;E292 &amp; F292 &amp; G292</f>
        <v>00005059450010032621</v>
      </c>
    </row>
    <row r="293" spans="1:12">
      <c r="A293" s="36" t="s">
        <v>377</v>
      </c>
      <c r="B293" s="37" t="s">
        <v>7</v>
      </c>
      <c r="C293" s="38" t="s">
        <v>70</v>
      </c>
      <c r="D293" s="65" t="s">
        <v>379</v>
      </c>
      <c r="E293" s="157" t="s">
        <v>94</v>
      </c>
      <c r="F293" s="158"/>
      <c r="G293" s="66" t="s">
        <v>70</v>
      </c>
      <c r="H293" s="30">
        <v>42200</v>
      </c>
      <c r="I293" s="34">
        <v>0</v>
      </c>
      <c r="J293" s="35">
        <v>42200</v>
      </c>
      <c r="K293" s="39" t="str">
        <f t="shared" si="5"/>
        <v>00007000000000000000</v>
      </c>
      <c r="L293" s="4" t="s">
        <v>378</v>
      </c>
    </row>
    <row r="294" spans="1:12">
      <c r="A294" s="36" t="s">
        <v>380</v>
      </c>
      <c r="B294" s="37" t="s">
        <v>7</v>
      </c>
      <c r="C294" s="38" t="s">
        <v>70</v>
      </c>
      <c r="D294" s="65" t="s">
        <v>382</v>
      </c>
      <c r="E294" s="157" t="s">
        <v>94</v>
      </c>
      <c r="F294" s="158"/>
      <c r="G294" s="66" t="s">
        <v>70</v>
      </c>
      <c r="H294" s="30">
        <v>42200</v>
      </c>
      <c r="I294" s="34">
        <v>0</v>
      </c>
      <c r="J294" s="35">
        <v>42200</v>
      </c>
      <c r="K294" s="39" t="str">
        <f t="shared" si="5"/>
        <v>00007070000000000000</v>
      </c>
      <c r="L294" s="4" t="s">
        <v>381</v>
      </c>
    </row>
    <row r="295" spans="1:12">
      <c r="A295" s="36"/>
      <c r="B295" s="37" t="s">
        <v>7</v>
      </c>
      <c r="C295" s="38" t="s">
        <v>70</v>
      </c>
      <c r="D295" s="65" t="s">
        <v>382</v>
      </c>
      <c r="E295" s="157" t="s">
        <v>384</v>
      </c>
      <c r="F295" s="158"/>
      <c r="G295" s="66" t="s">
        <v>70</v>
      </c>
      <c r="H295" s="30">
        <v>2200</v>
      </c>
      <c r="I295" s="34">
        <v>0</v>
      </c>
      <c r="J295" s="35">
        <v>2200</v>
      </c>
      <c r="K295" s="39" t="str">
        <f t="shared" si="5"/>
        <v>00007070900221500000</v>
      </c>
      <c r="L295" s="4" t="s">
        <v>383</v>
      </c>
    </row>
    <row r="296" spans="1:12" ht="22.5">
      <c r="A296" s="36" t="s">
        <v>101</v>
      </c>
      <c r="B296" s="37" t="s">
        <v>7</v>
      </c>
      <c r="C296" s="38" t="s">
        <v>70</v>
      </c>
      <c r="D296" s="65" t="s">
        <v>382</v>
      </c>
      <c r="E296" s="157" t="s">
        <v>384</v>
      </c>
      <c r="F296" s="158"/>
      <c r="G296" s="66" t="s">
        <v>7</v>
      </c>
      <c r="H296" s="30">
        <v>2200</v>
      </c>
      <c r="I296" s="34">
        <v>0</v>
      </c>
      <c r="J296" s="35">
        <v>2200</v>
      </c>
      <c r="K296" s="39" t="str">
        <f t="shared" si="5"/>
        <v>00007070900221500200</v>
      </c>
      <c r="L296" s="4" t="s">
        <v>385</v>
      </c>
    </row>
    <row r="297" spans="1:12" ht="22.5">
      <c r="A297" s="36" t="s">
        <v>103</v>
      </c>
      <c r="B297" s="37" t="s">
        <v>7</v>
      </c>
      <c r="C297" s="38" t="s">
        <v>70</v>
      </c>
      <c r="D297" s="65" t="s">
        <v>382</v>
      </c>
      <c r="E297" s="157" t="s">
        <v>384</v>
      </c>
      <c r="F297" s="158"/>
      <c r="G297" s="66" t="s">
        <v>105</v>
      </c>
      <c r="H297" s="30">
        <v>2200</v>
      </c>
      <c r="I297" s="34">
        <v>0</v>
      </c>
      <c r="J297" s="35">
        <v>2200</v>
      </c>
      <c r="K297" s="39" t="str">
        <f t="shared" si="5"/>
        <v>00007070900221500240</v>
      </c>
      <c r="L297" s="4" t="s">
        <v>386</v>
      </c>
    </row>
    <row r="298" spans="1:12" s="48" customFormat="1">
      <c r="A298" s="40" t="s">
        <v>106</v>
      </c>
      <c r="B298" s="41" t="s">
        <v>7</v>
      </c>
      <c r="C298" s="42" t="s">
        <v>70</v>
      </c>
      <c r="D298" s="67" t="s">
        <v>382</v>
      </c>
      <c r="E298" s="147" t="s">
        <v>384</v>
      </c>
      <c r="F298" s="148"/>
      <c r="G298" s="68" t="s">
        <v>107</v>
      </c>
      <c r="H298" s="43">
        <v>2200</v>
      </c>
      <c r="I298" s="44">
        <v>0</v>
      </c>
      <c r="J298" s="45">
        <f>IF(IF(H298="",0,H298)=0,0,(IF(H298&gt;0,IF(I298&gt;H298,0,H298-I298),IF(I298&gt;H298,H298-I298,0))))</f>
        <v>2200</v>
      </c>
      <c r="K298" s="39" t="str">
        <f t="shared" si="5"/>
        <v>00007070900221500244</v>
      </c>
      <c r="L298" s="47" t="str">
        <f>C298 &amp; D298 &amp;E298 &amp; F298 &amp; G298</f>
        <v>00007070900221500244</v>
      </c>
    </row>
    <row r="299" spans="1:12">
      <c r="A299" s="36"/>
      <c r="B299" s="37" t="s">
        <v>7</v>
      </c>
      <c r="C299" s="38" t="s">
        <v>70</v>
      </c>
      <c r="D299" s="65" t="s">
        <v>382</v>
      </c>
      <c r="E299" s="157" t="s">
        <v>388</v>
      </c>
      <c r="F299" s="158"/>
      <c r="G299" s="66" t="s">
        <v>70</v>
      </c>
      <c r="H299" s="30">
        <v>40000</v>
      </c>
      <c r="I299" s="34">
        <v>0</v>
      </c>
      <c r="J299" s="35">
        <v>40000</v>
      </c>
      <c r="K299" s="39" t="str">
        <f t="shared" si="5"/>
        <v>00007079470070110000</v>
      </c>
      <c r="L299" s="4" t="s">
        <v>387</v>
      </c>
    </row>
    <row r="300" spans="1:12" ht="22.5">
      <c r="A300" s="36" t="s">
        <v>101</v>
      </c>
      <c r="B300" s="37" t="s">
        <v>7</v>
      </c>
      <c r="C300" s="38" t="s">
        <v>70</v>
      </c>
      <c r="D300" s="65" t="s">
        <v>382</v>
      </c>
      <c r="E300" s="157" t="s">
        <v>388</v>
      </c>
      <c r="F300" s="158"/>
      <c r="G300" s="66" t="s">
        <v>7</v>
      </c>
      <c r="H300" s="30">
        <v>40000</v>
      </c>
      <c r="I300" s="34">
        <v>0</v>
      </c>
      <c r="J300" s="35">
        <v>40000</v>
      </c>
      <c r="K300" s="39" t="str">
        <f t="shared" si="5"/>
        <v>00007079470070110200</v>
      </c>
      <c r="L300" s="4" t="s">
        <v>389</v>
      </c>
    </row>
    <row r="301" spans="1:12" ht="22.5">
      <c r="A301" s="36" t="s">
        <v>103</v>
      </c>
      <c r="B301" s="37" t="s">
        <v>7</v>
      </c>
      <c r="C301" s="38" t="s">
        <v>70</v>
      </c>
      <c r="D301" s="65" t="s">
        <v>382</v>
      </c>
      <c r="E301" s="157" t="s">
        <v>388</v>
      </c>
      <c r="F301" s="158"/>
      <c r="G301" s="66" t="s">
        <v>105</v>
      </c>
      <c r="H301" s="30">
        <v>40000</v>
      </c>
      <c r="I301" s="34">
        <v>0</v>
      </c>
      <c r="J301" s="35">
        <v>40000</v>
      </c>
      <c r="K301" s="39" t="str">
        <f t="shared" si="5"/>
        <v>00007079470070110240</v>
      </c>
      <c r="L301" s="4" t="s">
        <v>390</v>
      </c>
    </row>
    <row r="302" spans="1:12" s="48" customFormat="1">
      <c r="A302" s="40" t="s">
        <v>106</v>
      </c>
      <c r="B302" s="41" t="s">
        <v>7</v>
      </c>
      <c r="C302" s="42" t="s">
        <v>70</v>
      </c>
      <c r="D302" s="67" t="s">
        <v>382</v>
      </c>
      <c r="E302" s="147" t="s">
        <v>388</v>
      </c>
      <c r="F302" s="148"/>
      <c r="G302" s="68" t="s">
        <v>107</v>
      </c>
      <c r="H302" s="43">
        <v>40000</v>
      </c>
      <c r="I302" s="44">
        <v>0</v>
      </c>
      <c r="J302" s="45">
        <f>IF(IF(H302="",0,H302)=0,0,(IF(H302&gt;0,IF(I302&gt;H302,0,H302-I302),IF(I302&gt;H302,H302-I302,0))))</f>
        <v>40000</v>
      </c>
      <c r="K302" s="39" t="str">
        <f t="shared" si="5"/>
        <v>00007079470070110244</v>
      </c>
      <c r="L302" s="47" t="str">
        <f>C302 &amp; D302 &amp;E302 &amp; F302 &amp; G302</f>
        <v>00007079470070110244</v>
      </c>
    </row>
    <row r="303" spans="1:12">
      <c r="A303" s="36" t="s">
        <v>391</v>
      </c>
      <c r="B303" s="37" t="s">
        <v>7</v>
      </c>
      <c r="C303" s="38" t="s">
        <v>70</v>
      </c>
      <c r="D303" s="65" t="s">
        <v>393</v>
      </c>
      <c r="E303" s="157" t="s">
        <v>94</v>
      </c>
      <c r="F303" s="158"/>
      <c r="G303" s="66" t="s">
        <v>70</v>
      </c>
      <c r="H303" s="30">
        <v>1432000</v>
      </c>
      <c r="I303" s="34">
        <v>14500</v>
      </c>
      <c r="J303" s="35">
        <v>1417500</v>
      </c>
      <c r="K303" s="39" t="str">
        <f t="shared" si="5"/>
        <v>00008000000000000000</v>
      </c>
      <c r="L303" s="4" t="s">
        <v>392</v>
      </c>
    </row>
    <row r="304" spans="1:12">
      <c r="A304" s="36" t="s">
        <v>394</v>
      </c>
      <c r="B304" s="37" t="s">
        <v>7</v>
      </c>
      <c r="C304" s="38" t="s">
        <v>70</v>
      </c>
      <c r="D304" s="65" t="s">
        <v>396</v>
      </c>
      <c r="E304" s="157" t="s">
        <v>94</v>
      </c>
      <c r="F304" s="158"/>
      <c r="G304" s="66" t="s">
        <v>70</v>
      </c>
      <c r="H304" s="30">
        <v>1432000</v>
      </c>
      <c r="I304" s="34">
        <v>14500</v>
      </c>
      <c r="J304" s="35">
        <v>1417500</v>
      </c>
      <c r="K304" s="39" t="str">
        <f t="shared" si="5"/>
        <v>00008010000000000000</v>
      </c>
      <c r="L304" s="4" t="s">
        <v>395</v>
      </c>
    </row>
    <row r="305" spans="1:12">
      <c r="A305" s="36"/>
      <c r="B305" s="37" t="s">
        <v>7</v>
      </c>
      <c r="C305" s="38" t="s">
        <v>70</v>
      </c>
      <c r="D305" s="65" t="s">
        <v>396</v>
      </c>
      <c r="E305" s="157" t="s">
        <v>398</v>
      </c>
      <c r="F305" s="158"/>
      <c r="G305" s="66" t="s">
        <v>70</v>
      </c>
      <c r="H305" s="30">
        <v>388000</v>
      </c>
      <c r="I305" s="34">
        <v>14500</v>
      </c>
      <c r="J305" s="35">
        <v>373500</v>
      </c>
      <c r="K305" s="39" t="str">
        <f t="shared" si="5"/>
        <v>00008010210199910000</v>
      </c>
      <c r="L305" s="4" t="s">
        <v>397</v>
      </c>
    </row>
    <row r="306" spans="1:12" ht="22.5">
      <c r="A306" s="36" t="s">
        <v>101</v>
      </c>
      <c r="B306" s="37" t="s">
        <v>7</v>
      </c>
      <c r="C306" s="38" t="s">
        <v>70</v>
      </c>
      <c r="D306" s="65" t="s">
        <v>396</v>
      </c>
      <c r="E306" s="157" t="s">
        <v>398</v>
      </c>
      <c r="F306" s="158"/>
      <c r="G306" s="66" t="s">
        <v>7</v>
      </c>
      <c r="H306" s="30">
        <v>208000</v>
      </c>
      <c r="I306" s="34">
        <v>14500</v>
      </c>
      <c r="J306" s="35">
        <v>193500</v>
      </c>
      <c r="K306" s="39" t="str">
        <f t="shared" si="5"/>
        <v>00008010210199910200</v>
      </c>
      <c r="L306" s="4" t="s">
        <v>399</v>
      </c>
    </row>
    <row r="307" spans="1:12" ht="22.5">
      <c r="A307" s="36" t="s">
        <v>103</v>
      </c>
      <c r="B307" s="37" t="s">
        <v>7</v>
      </c>
      <c r="C307" s="38" t="s">
        <v>70</v>
      </c>
      <c r="D307" s="65" t="s">
        <v>396</v>
      </c>
      <c r="E307" s="157" t="s">
        <v>398</v>
      </c>
      <c r="F307" s="158"/>
      <c r="G307" s="66" t="s">
        <v>105</v>
      </c>
      <c r="H307" s="30">
        <v>208000</v>
      </c>
      <c r="I307" s="34">
        <v>14500</v>
      </c>
      <c r="J307" s="35">
        <v>193500</v>
      </c>
      <c r="K307" s="39" t="str">
        <f t="shared" si="5"/>
        <v>00008010210199910240</v>
      </c>
      <c r="L307" s="4" t="s">
        <v>400</v>
      </c>
    </row>
    <row r="308" spans="1:12" s="48" customFormat="1">
      <c r="A308" s="40" t="s">
        <v>106</v>
      </c>
      <c r="B308" s="41" t="s">
        <v>7</v>
      </c>
      <c r="C308" s="42" t="s">
        <v>70</v>
      </c>
      <c r="D308" s="67" t="s">
        <v>396</v>
      </c>
      <c r="E308" s="147" t="s">
        <v>398</v>
      </c>
      <c r="F308" s="148"/>
      <c r="G308" s="68" t="s">
        <v>107</v>
      </c>
      <c r="H308" s="43">
        <v>208000</v>
      </c>
      <c r="I308" s="44">
        <v>14500</v>
      </c>
      <c r="J308" s="45">
        <f>IF(IF(H308="",0,H308)=0,0,(IF(H308&gt;0,IF(I308&gt;H308,0,H308-I308),IF(I308&gt;H308,H308-I308,0))))</f>
        <v>193500</v>
      </c>
      <c r="K308" s="39" t="str">
        <f t="shared" si="5"/>
        <v>00008010210199910244</v>
      </c>
      <c r="L308" s="47" t="str">
        <f>C308 &amp; D308 &amp;E308 &amp; F308 &amp; G308</f>
        <v>00008010210199910244</v>
      </c>
    </row>
    <row r="309" spans="1:12">
      <c r="A309" s="36" t="s">
        <v>401</v>
      </c>
      <c r="B309" s="37" t="s">
        <v>7</v>
      </c>
      <c r="C309" s="38" t="s">
        <v>70</v>
      </c>
      <c r="D309" s="65" t="s">
        <v>396</v>
      </c>
      <c r="E309" s="157" t="s">
        <v>398</v>
      </c>
      <c r="F309" s="158"/>
      <c r="G309" s="66" t="s">
        <v>403</v>
      </c>
      <c r="H309" s="30">
        <v>180000</v>
      </c>
      <c r="I309" s="34">
        <v>0</v>
      </c>
      <c r="J309" s="35">
        <v>180000</v>
      </c>
      <c r="K309" s="39" t="str">
        <f t="shared" si="5"/>
        <v>00008010210199910300</v>
      </c>
      <c r="L309" s="4" t="s">
        <v>402</v>
      </c>
    </row>
    <row r="310" spans="1:12" s="48" customFormat="1">
      <c r="A310" s="40" t="s">
        <v>404</v>
      </c>
      <c r="B310" s="41" t="s">
        <v>7</v>
      </c>
      <c r="C310" s="42" t="s">
        <v>70</v>
      </c>
      <c r="D310" s="67" t="s">
        <v>396</v>
      </c>
      <c r="E310" s="147" t="s">
        <v>398</v>
      </c>
      <c r="F310" s="148"/>
      <c r="G310" s="68" t="s">
        <v>405</v>
      </c>
      <c r="H310" s="43">
        <v>180000</v>
      </c>
      <c r="I310" s="44">
        <v>0</v>
      </c>
      <c r="J310" s="45">
        <f>IF(IF(H310="",0,H310)=0,0,(IF(H310&gt;0,IF(I310&gt;H310,0,H310-I310),IF(I310&gt;H310,H310-I310,0))))</f>
        <v>180000</v>
      </c>
      <c r="K310" s="39" t="str">
        <f t="shared" si="5"/>
        <v>00008010210199910360</v>
      </c>
      <c r="L310" s="47" t="str">
        <f>C310 &amp; D310 &amp;E310 &amp; F310 &amp; G310</f>
        <v>00008010210199910360</v>
      </c>
    </row>
    <row r="311" spans="1:12">
      <c r="A311" s="36"/>
      <c r="B311" s="37" t="s">
        <v>7</v>
      </c>
      <c r="C311" s="38" t="s">
        <v>70</v>
      </c>
      <c r="D311" s="65" t="s">
        <v>396</v>
      </c>
      <c r="E311" s="157" t="s">
        <v>407</v>
      </c>
      <c r="F311" s="158"/>
      <c r="G311" s="66" t="s">
        <v>70</v>
      </c>
      <c r="H311" s="30">
        <v>50000</v>
      </c>
      <c r="I311" s="34">
        <v>0</v>
      </c>
      <c r="J311" s="35">
        <v>50000</v>
      </c>
      <c r="K311" s="39" t="str">
        <f t="shared" si="5"/>
        <v>00008011400199910000</v>
      </c>
      <c r="L311" s="4" t="s">
        <v>406</v>
      </c>
    </row>
    <row r="312" spans="1:12" ht="22.5">
      <c r="A312" s="36" t="s">
        <v>101</v>
      </c>
      <c r="B312" s="37" t="s">
        <v>7</v>
      </c>
      <c r="C312" s="38" t="s">
        <v>70</v>
      </c>
      <c r="D312" s="65" t="s">
        <v>396</v>
      </c>
      <c r="E312" s="157" t="s">
        <v>407</v>
      </c>
      <c r="F312" s="158"/>
      <c r="G312" s="66" t="s">
        <v>7</v>
      </c>
      <c r="H312" s="30">
        <v>50000</v>
      </c>
      <c r="I312" s="34">
        <v>0</v>
      </c>
      <c r="J312" s="35">
        <v>50000</v>
      </c>
      <c r="K312" s="39" t="str">
        <f t="shared" si="5"/>
        <v>00008011400199910200</v>
      </c>
      <c r="L312" s="4" t="s">
        <v>408</v>
      </c>
    </row>
    <row r="313" spans="1:12" ht="22.5">
      <c r="A313" s="36" t="s">
        <v>103</v>
      </c>
      <c r="B313" s="37" t="s">
        <v>7</v>
      </c>
      <c r="C313" s="38" t="s">
        <v>70</v>
      </c>
      <c r="D313" s="65" t="s">
        <v>396</v>
      </c>
      <c r="E313" s="157" t="s">
        <v>407</v>
      </c>
      <c r="F313" s="158"/>
      <c r="G313" s="66" t="s">
        <v>105</v>
      </c>
      <c r="H313" s="30">
        <v>50000</v>
      </c>
      <c r="I313" s="34">
        <v>0</v>
      </c>
      <c r="J313" s="35">
        <v>50000</v>
      </c>
      <c r="K313" s="39" t="str">
        <f t="shared" si="5"/>
        <v>00008011400199910240</v>
      </c>
      <c r="L313" s="4" t="s">
        <v>409</v>
      </c>
    </row>
    <row r="314" spans="1:12" s="48" customFormat="1">
      <c r="A314" s="40" t="s">
        <v>106</v>
      </c>
      <c r="B314" s="41" t="s">
        <v>7</v>
      </c>
      <c r="C314" s="42" t="s">
        <v>70</v>
      </c>
      <c r="D314" s="67" t="s">
        <v>396</v>
      </c>
      <c r="E314" s="147" t="s">
        <v>407</v>
      </c>
      <c r="F314" s="148"/>
      <c r="G314" s="68" t="s">
        <v>107</v>
      </c>
      <c r="H314" s="43">
        <v>50000</v>
      </c>
      <c r="I314" s="44">
        <v>0</v>
      </c>
      <c r="J314" s="45">
        <f>IF(IF(H314="",0,H314)=0,0,(IF(H314&gt;0,IF(I314&gt;H314,0,H314-I314),IF(I314&gt;H314,H314-I314,0))))</f>
        <v>50000</v>
      </c>
      <c r="K314" s="39" t="str">
        <f t="shared" si="5"/>
        <v>00008011400199910244</v>
      </c>
      <c r="L314" s="47" t="str">
        <f>C314 &amp; D314 &amp;E314 &amp; F314 &amp; G314</f>
        <v>00008011400199910244</v>
      </c>
    </row>
    <row r="315" spans="1:12">
      <c r="A315" s="36"/>
      <c r="B315" s="37" t="s">
        <v>7</v>
      </c>
      <c r="C315" s="38" t="s">
        <v>70</v>
      </c>
      <c r="D315" s="65" t="s">
        <v>396</v>
      </c>
      <c r="E315" s="157" t="s">
        <v>411</v>
      </c>
      <c r="F315" s="158"/>
      <c r="G315" s="66" t="s">
        <v>70</v>
      </c>
      <c r="H315" s="30">
        <v>994000</v>
      </c>
      <c r="I315" s="34">
        <v>0</v>
      </c>
      <c r="J315" s="35">
        <v>994000</v>
      </c>
      <c r="K315" s="39" t="str">
        <f t="shared" si="5"/>
        <v>00008019480080110000</v>
      </c>
      <c r="L315" s="4" t="s">
        <v>410</v>
      </c>
    </row>
    <row r="316" spans="1:12" ht="22.5">
      <c r="A316" s="36" t="s">
        <v>101</v>
      </c>
      <c r="B316" s="37" t="s">
        <v>7</v>
      </c>
      <c r="C316" s="38" t="s">
        <v>70</v>
      </c>
      <c r="D316" s="65" t="s">
        <v>396</v>
      </c>
      <c r="E316" s="157" t="s">
        <v>411</v>
      </c>
      <c r="F316" s="158"/>
      <c r="G316" s="66" t="s">
        <v>7</v>
      </c>
      <c r="H316" s="30">
        <v>994000</v>
      </c>
      <c r="I316" s="34">
        <v>0</v>
      </c>
      <c r="J316" s="35">
        <v>994000</v>
      </c>
      <c r="K316" s="39" t="str">
        <f t="shared" si="5"/>
        <v>00008019480080110200</v>
      </c>
      <c r="L316" s="4" t="s">
        <v>412</v>
      </c>
    </row>
    <row r="317" spans="1:12" ht="22.5">
      <c r="A317" s="36" t="s">
        <v>103</v>
      </c>
      <c r="B317" s="37" t="s">
        <v>7</v>
      </c>
      <c r="C317" s="38" t="s">
        <v>70</v>
      </c>
      <c r="D317" s="65" t="s">
        <v>396</v>
      </c>
      <c r="E317" s="157" t="s">
        <v>411</v>
      </c>
      <c r="F317" s="158"/>
      <c r="G317" s="66" t="s">
        <v>105</v>
      </c>
      <c r="H317" s="30">
        <v>994000</v>
      </c>
      <c r="I317" s="34">
        <v>0</v>
      </c>
      <c r="J317" s="35">
        <v>994000</v>
      </c>
      <c r="K317" s="39" t="str">
        <f t="shared" si="5"/>
        <v>00008019480080110240</v>
      </c>
      <c r="L317" s="4" t="s">
        <v>413</v>
      </c>
    </row>
    <row r="318" spans="1:12" s="48" customFormat="1">
      <c r="A318" s="40" t="s">
        <v>106</v>
      </c>
      <c r="B318" s="41" t="s">
        <v>7</v>
      </c>
      <c r="C318" s="42" t="s">
        <v>70</v>
      </c>
      <c r="D318" s="67" t="s">
        <v>396</v>
      </c>
      <c r="E318" s="147" t="s">
        <v>411</v>
      </c>
      <c r="F318" s="148"/>
      <c r="G318" s="68" t="s">
        <v>107</v>
      </c>
      <c r="H318" s="43">
        <v>994000</v>
      </c>
      <c r="I318" s="44">
        <v>0</v>
      </c>
      <c r="J318" s="45">
        <f>IF(IF(H318="",0,H318)=0,0,(IF(H318&gt;0,IF(I318&gt;H318,0,H318-I318),IF(I318&gt;H318,H318-I318,0))))</f>
        <v>994000</v>
      </c>
      <c r="K318" s="39" t="str">
        <f t="shared" si="5"/>
        <v>00008019480080110244</v>
      </c>
      <c r="L318" s="47" t="str">
        <f>C318 &amp; D318 &amp;E318 &amp; F318 &amp; G318</f>
        <v>00008019480080110244</v>
      </c>
    </row>
    <row r="319" spans="1:12">
      <c r="A319" s="36" t="s">
        <v>414</v>
      </c>
      <c r="B319" s="37" t="s">
        <v>7</v>
      </c>
      <c r="C319" s="38" t="s">
        <v>70</v>
      </c>
      <c r="D319" s="65" t="s">
        <v>416</v>
      </c>
      <c r="E319" s="157" t="s">
        <v>94</v>
      </c>
      <c r="F319" s="158"/>
      <c r="G319" s="66" t="s">
        <v>70</v>
      </c>
      <c r="H319" s="30">
        <v>190983.96</v>
      </c>
      <c r="I319" s="34">
        <v>47745.99</v>
      </c>
      <c r="J319" s="35">
        <v>143237.97</v>
      </c>
      <c r="K319" s="39" t="str">
        <f t="shared" si="5"/>
        <v>00010000000000000000</v>
      </c>
      <c r="L319" s="4" t="s">
        <v>415</v>
      </c>
    </row>
    <row r="320" spans="1:12">
      <c r="A320" s="36" t="s">
        <v>417</v>
      </c>
      <c r="B320" s="37" t="s">
        <v>7</v>
      </c>
      <c r="C320" s="38" t="s">
        <v>70</v>
      </c>
      <c r="D320" s="65" t="s">
        <v>419</v>
      </c>
      <c r="E320" s="157" t="s">
        <v>94</v>
      </c>
      <c r="F320" s="158"/>
      <c r="G320" s="66" t="s">
        <v>70</v>
      </c>
      <c r="H320" s="30">
        <v>190983.96</v>
      </c>
      <c r="I320" s="34">
        <v>47745.99</v>
      </c>
      <c r="J320" s="35">
        <v>143237.97</v>
      </c>
      <c r="K320" s="39" t="str">
        <f t="shared" si="5"/>
        <v>00010010000000000000</v>
      </c>
      <c r="L320" s="4" t="s">
        <v>418</v>
      </c>
    </row>
    <row r="321" spans="1:12">
      <c r="A321" s="36"/>
      <c r="B321" s="37" t="s">
        <v>7</v>
      </c>
      <c r="C321" s="38" t="s">
        <v>70</v>
      </c>
      <c r="D321" s="65" t="s">
        <v>419</v>
      </c>
      <c r="E321" s="157" t="s">
        <v>421</v>
      </c>
      <c r="F321" s="158"/>
      <c r="G321" s="66" t="s">
        <v>70</v>
      </c>
      <c r="H321" s="30">
        <v>190983.96</v>
      </c>
      <c r="I321" s="34">
        <v>47745.99</v>
      </c>
      <c r="J321" s="35">
        <v>143237.97</v>
      </c>
      <c r="K321" s="39" t="str">
        <f t="shared" si="5"/>
        <v>00010019450010040000</v>
      </c>
      <c r="L321" s="4" t="s">
        <v>420</v>
      </c>
    </row>
    <row r="322" spans="1:12">
      <c r="A322" s="36" t="s">
        <v>401</v>
      </c>
      <c r="B322" s="37" t="s">
        <v>7</v>
      </c>
      <c r="C322" s="38" t="s">
        <v>70</v>
      </c>
      <c r="D322" s="65" t="s">
        <v>419</v>
      </c>
      <c r="E322" s="157" t="s">
        <v>421</v>
      </c>
      <c r="F322" s="158"/>
      <c r="G322" s="66" t="s">
        <v>403</v>
      </c>
      <c r="H322" s="30">
        <v>190983.96</v>
      </c>
      <c r="I322" s="34">
        <v>47745.99</v>
      </c>
      <c r="J322" s="35">
        <v>143237.97</v>
      </c>
      <c r="K322" s="39" t="str">
        <f t="shared" si="5"/>
        <v>00010019450010040300</v>
      </c>
      <c r="L322" s="4" t="s">
        <v>422</v>
      </c>
    </row>
    <row r="323" spans="1:12">
      <c r="A323" s="36" t="s">
        <v>423</v>
      </c>
      <c r="B323" s="37" t="s">
        <v>7</v>
      </c>
      <c r="C323" s="38" t="s">
        <v>70</v>
      </c>
      <c r="D323" s="65" t="s">
        <v>419</v>
      </c>
      <c r="E323" s="157" t="s">
        <v>421</v>
      </c>
      <c r="F323" s="158"/>
      <c r="G323" s="66" t="s">
        <v>425</v>
      </c>
      <c r="H323" s="30">
        <v>190983.96</v>
      </c>
      <c r="I323" s="34">
        <v>47745.99</v>
      </c>
      <c r="J323" s="35">
        <v>143237.97</v>
      </c>
      <c r="K323" s="39" t="str">
        <f t="shared" si="5"/>
        <v>00010019450010040310</v>
      </c>
      <c r="L323" s="4" t="s">
        <v>424</v>
      </c>
    </row>
    <row r="324" spans="1:12" s="48" customFormat="1">
      <c r="A324" s="40" t="s">
        <v>426</v>
      </c>
      <c r="B324" s="41" t="s">
        <v>7</v>
      </c>
      <c r="C324" s="42" t="s">
        <v>70</v>
      </c>
      <c r="D324" s="67" t="s">
        <v>419</v>
      </c>
      <c r="E324" s="147" t="s">
        <v>421</v>
      </c>
      <c r="F324" s="148"/>
      <c r="G324" s="68" t="s">
        <v>427</v>
      </c>
      <c r="H324" s="43">
        <v>190983.96</v>
      </c>
      <c r="I324" s="44">
        <v>47745.99</v>
      </c>
      <c r="J324" s="45">
        <f>IF(IF(H324="",0,H324)=0,0,(IF(H324&gt;0,IF(I324&gt;H324,0,H324-I324),IF(I324&gt;H324,H324-I324,0))))</f>
        <v>143237.97</v>
      </c>
      <c r="K324" s="39" t="str">
        <f t="shared" si="5"/>
        <v>00010019450010040312</v>
      </c>
      <c r="L324" s="47" t="str">
        <f>C324 &amp; D324 &amp;E324 &amp; F324 &amp; G324</f>
        <v>00010019450010040312</v>
      </c>
    </row>
    <row r="325" spans="1:12">
      <c r="A325" s="36" t="s">
        <v>428</v>
      </c>
      <c r="B325" s="37" t="s">
        <v>7</v>
      </c>
      <c r="C325" s="38" t="s">
        <v>70</v>
      </c>
      <c r="D325" s="65" t="s">
        <v>430</v>
      </c>
      <c r="E325" s="157" t="s">
        <v>94</v>
      </c>
      <c r="F325" s="158"/>
      <c r="G325" s="66" t="s">
        <v>70</v>
      </c>
      <c r="H325" s="30">
        <v>692900</v>
      </c>
      <c r="I325" s="34">
        <v>0</v>
      </c>
      <c r="J325" s="35">
        <v>692900</v>
      </c>
      <c r="K325" s="39" t="str">
        <f t="shared" si="5"/>
        <v>00011000000000000000</v>
      </c>
      <c r="L325" s="4" t="s">
        <v>429</v>
      </c>
    </row>
    <row r="326" spans="1:12">
      <c r="A326" s="36" t="s">
        <v>431</v>
      </c>
      <c r="B326" s="37" t="s">
        <v>7</v>
      </c>
      <c r="C326" s="38" t="s">
        <v>70</v>
      </c>
      <c r="D326" s="65" t="s">
        <v>433</v>
      </c>
      <c r="E326" s="157" t="s">
        <v>94</v>
      </c>
      <c r="F326" s="158"/>
      <c r="G326" s="66" t="s">
        <v>70</v>
      </c>
      <c r="H326" s="30">
        <v>692900</v>
      </c>
      <c r="I326" s="34">
        <v>0</v>
      </c>
      <c r="J326" s="35">
        <v>692900</v>
      </c>
      <c r="K326" s="39" t="str">
        <f t="shared" si="5"/>
        <v>00011010000000000000</v>
      </c>
      <c r="L326" s="4" t="s">
        <v>432</v>
      </c>
    </row>
    <row r="327" spans="1:12">
      <c r="A327" s="36"/>
      <c r="B327" s="37" t="s">
        <v>7</v>
      </c>
      <c r="C327" s="38" t="s">
        <v>70</v>
      </c>
      <c r="D327" s="65" t="s">
        <v>433</v>
      </c>
      <c r="E327" s="157" t="s">
        <v>435</v>
      </c>
      <c r="F327" s="158"/>
      <c r="G327" s="66" t="s">
        <v>70</v>
      </c>
      <c r="H327" s="30">
        <v>329900</v>
      </c>
      <c r="I327" s="34">
        <v>0</v>
      </c>
      <c r="J327" s="35">
        <v>329900</v>
      </c>
      <c r="K327" s="39" t="str">
        <f t="shared" si="5"/>
        <v>00011010400130110000</v>
      </c>
      <c r="L327" s="4" t="s">
        <v>434</v>
      </c>
    </row>
    <row r="328" spans="1:12" ht="22.5">
      <c r="A328" s="36" t="s">
        <v>101</v>
      </c>
      <c r="B328" s="37" t="s">
        <v>7</v>
      </c>
      <c r="C328" s="38" t="s">
        <v>70</v>
      </c>
      <c r="D328" s="65" t="s">
        <v>433</v>
      </c>
      <c r="E328" s="157" t="s">
        <v>435</v>
      </c>
      <c r="F328" s="158"/>
      <c r="G328" s="66" t="s">
        <v>7</v>
      </c>
      <c r="H328" s="30">
        <v>329900</v>
      </c>
      <c r="I328" s="34">
        <v>0</v>
      </c>
      <c r="J328" s="35">
        <v>329900</v>
      </c>
      <c r="K328" s="39" t="str">
        <f t="shared" si="5"/>
        <v>00011010400130110200</v>
      </c>
      <c r="L328" s="4" t="s">
        <v>436</v>
      </c>
    </row>
    <row r="329" spans="1:12" ht="22.5">
      <c r="A329" s="36" t="s">
        <v>103</v>
      </c>
      <c r="B329" s="37" t="s">
        <v>7</v>
      </c>
      <c r="C329" s="38" t="s">
        <v>70</v>
      </c>
      <c r="D329" s="65" t="s">
        <v>433</v>
      </c>
      <c r="E329" s="157" t="s">
        <v>435</v>
      </c>
      <c r="F329" s="158"/>
      <c r="G329" s="66" t="s">
        <v>105</v>
      </c>
      <c r="H329" s="30">
        <v>329900</v>
      </c>
      <c r="I329" s="34">
        <v>0</v>
      </c>
      <c r="J329" s="35">
        <v>329900</v>
      </c>
      <c r="K329" s="39" t="str">
        <f t="shared" si="5"/>
        <v>00011010400130110240</v>
      </c>
      <c r="L329" s="4" t="s">
        <v>437</v>
      </c>
    </row>
    <row r="330" spans="1:12" s="48" customFormat="1">
      <c r="A330" s="40" t="s">
        <v>106</v>
      </c>
      <c r="B330" s="41" t="s">
        <v>7</v>
      </c>
      <c r="C330" s="42" t="s">
        <v>70</v>
      </c>
      <c r="D330" s="67" t="s">
        <v>433</v>
      </c>
      <c r="E330" s="147" t="s">
        <v>435</v>
      </c>
      <c r="F330" s="148"/>
      <c r="G330" s="68" t="s">
        <v>107</v>
      </c>
      <c r="H330" s="43">
        <v>329900</v>
      </c>
      <c r="I330" s="44">
        <v>0</v>
      </c>
      <c r="J330" s="45">
        <f>IF(IF(H330="",0,H330)=0,0,(IF(H330&gt;0,IF(I330&gt;H330,0,H330-I330),IF(I330&gt;H330,H330-I330,0))))</f>
        <v>329900</v>
      </c>
      <c r="K330" s="39" t="str">
        <f t="shared" si="5"/>
        <v>00011010400130110244</v>
      </c>
      <c r="L330" s="47" t="str">
        <f>C330 &amp; D330 &amp;E330 &amp; F330 &amp; G330</f>
        <v>00011010400130110244</v>
      </c>
    </row>
    <row r="331" spans="1:12">
      <c r="A331" s="36"/>
      <c r="B331" s="37" t="s">
        <v>7</v>
      </c>
      <c r="C331" s="38" t="s">
        <v>70</v>
      </c>
      <c r="D331" s="65" t="s">
        <v>433</v>
      </c>
      <c r="E331" s="157" t="s">
        <v>439</v>
      </c>
      <c r="F331" s="158"/>
      <c r="G331" s="66" t="s">
        <v>70</v>
      </c>
      <c r="H331" s="30">
        <v>363000</v>
      </c>
      <c r="I331" s="34">
        <v>0</v>
      </c>
      <c r="J331" s="35">
        <v>363000</v>
      </c>
      <c r="K331" s="39" t="str">
        <f t="shared" si="5"/>
        <v>00011010400221000000</v>
      </c>
      <c r="L331" s="4" t="s">
        <v>438</v>
      </c>
    </row>
    <row r="332" spans="1:12" ht="22.5">
      <c r="A332" s="36" t="s">
        <v>101</v>
      </c>
      <c r="B332" s="37" t="s">
        <v>7</v>
      </c>
      <c r="C332" s="38" t="s">
        <v>70</v>
      </c>
      <c r="D332" s="65" t="s">
        <v>433</v>
      </c>
      <c r="E332" s="157" t="s">
        <v>439</v>
      </c>
      <c r="F332" s="158"/>
      <c r="G332" s="66" t="s">
        <v>7</v>
      </c>
      <c r="H332" s="30">
        <v>363000</v>
      </c>
      <c r="I332" s="34">
        <v>0</v>
      </c>
      <c r="J332" s="35">
        <v>363000</v>
      </c>
      <c r="K332" s="39" t="str">
        <f t="shared" si="5"/>
        <v>00011010400221000200</v>
      </c>
      <c r="L332" s="4" t="s">
        <v>440</v>
      </c>
    </row>
    <row r="333" spans="1:12" ht="22.5">
      <c r="A333" s="36" t="s">
        <v>103</v>
      </c>
      <c r="B333" s="37" t="s">
        <v>7</v>
      </c>
      <c r="C333" s="38" t="s">
        <v>70</v>
      </c>
      <c r="D333" s="65" t="s">
        <v>433</v>
      </c>
      <c r="E333" s="157" t="s">
        <v>439</v>
      </c>
      <c r="F333" s="158"/>
      <c r="G333" s="66" t="s">
        <v>105</v>
      </c>
      <c r="H333" s="30">
        <v>363000</v>
      </c>
      <c r="I333" s="34">
        <v>0</v>
      </c>
      <c r="J333" s="35">
        <v>363000</v>
      </c>
      <c r="K333" s="39" t="str">
        <f t="shared" si="5"/>
        <v>00011010400221000240</v>
      </c>
      <c r="L333" s="4" t="s">
        <v>441</v>
      </c>
    </row>
    <row r="334" spans="1:12" s="48" customFormat="1">
      <c r="A334" s="40" t="s">
        <v>106</v>
      </c>
      <c r="B334" s="41" t="s">
        <v>7</v>
      </c>
      <c r="C334" s="42" t="s">
        <v>70</v>
      </c>
      <c r="D334" s="67" t="s">
        <v>433</v>
      </c>
      <c r="E334" s="147" t="s">
        <v>439</v>
      </c>
      <c r="F334" s="148"/>
      <c r="G334" s="68" t="s">
        <v>107</v>
      </c>
      <c r="H334" s="43">
        <v>363000</v>
      </c>
      <c r="I334" s="44">
        <v>0</v>
      </c>
      <c r="J334" s="45">
        <f>IF(IF(H334="",0,H334)=0,0,(IF(H334&gt;0,IF(I334&gt;H334,0,H334-I334),IF(I334&gt;H334,H334-I334,0))))</f>
        <v>363000</v>
      </c>
      <c r="K334" s="39" t="str">
        <f t="shared" ref="K334:K350" si="6">C334 &amp; D334 &amp;E334 &amp; F334 &amp; G334</f>
        <v>00011010400221000244</v>
      </c>
      <c r="L334" s="47" t="str">
        <f>C334 &amp; D334 &amp;E334 &amp; F334 &amp; G334</f>
        <v>00011010400221000244</v>
      </c>
    </row>
    <row r="335" spans="1:12">
      <c r="A335" s="36" t="s">
        <v>442</v>
      </c>
      <c r="B335" s="37" t="s">
        <v>7</v>
      </c>
      <c r="C335" s="38" t="s">
        <v>70</v>
      </c>
      <c r="D335" s="65" t="s">
        <v>444</v>
      </c>
      <c r="E335" s="157" t="s">
        <v>94</v>
      </c>
      <c r="F335" s="158"/>
      <c r="G335" s="66" t="s">
        <v>70</v>
      </c>
      <c r="H335" s="30">
        <v>487900.5</v>
      </c>
      <c r="I335" s="34">
        <v>35300.29</v>
      </c>
      <c r="J335" s="35">
        <v>452600.21</v>
      </c>
      <c r="K335" s="39" t="str">
        <f t="shared" si="6"/>
        <v>00012000000000000000</v>
      </c>
      <c r="L335" s="4" t="s">
        <v>443</v>
      </c>
    </row>
    <row r="336" spans="1:12">
      <c r="A336" s="36" t="s">
        <v>445</v>
      </c>
      <c r="B336" s="37" t="s">
        <v>7</v>
      </c>
      <c r="C336" s="38" t="s">
        <v>70</v>
      </c>
      <c r="D336" s="65" t="s">
        <v>447</v>
      </c>
      <c r="E336" s="157" t="s">
        <v>94</v>
      </c>
      <c r="F336" s="158"/>
      <c r="G336" s="66" t="s">
        <v>70</v>
      </c>
      <c r="H336" s="30">
        <v>430900.5</v>
      </c>
      <c r="I336" s="34">
        <v>25079.9</v>
      </c>
      <c r="J336" s="35">
        <v>405820.6</v>
      </c>
      <c r="K336" s="39" t="str">
        <f t="shared" si="6"/>
        <v>00012020000000000000</v>
      </c>
      <c r="L336" s="4" t="s">
        <v>446</v>
      </c>
    </row>
    <row r="337" spans="1:12">
      <c r="A337" s="36"/>
      <c r="B337" s="37" t="s">
        <v>7</v>
      </c>
      <c r="C337" s="38" t="s">
        <v>70</v>
      </c>
      <c r="D337" s="65" t="s">
        <v>447</v>
      </c>
      <c r="E337" s="157" t="s">
        <v>449</v>
      </c>
      <c r="F337" s="158"/>
      <c r="G337" s="66" t="s">
        <v>70</v>
      </c>
      <c r="H337" s="30">
        <v>30900.5</v>
      </c>
      <c r="I337" s="34">
        <v>25079.9</v>
      </c>
      <c r="J337" s="35">
        <v>5820.6</v>
      </c>
      <c r="K337" s="39" t="str">
        <f t="shared" si="6"/>
        <v>00012029450010060000</v>
      </c>
      <c r="L337" s="4" t="s">
        <v>448</v>
      </c>
    </row>
    <row r="338" spans="1:12" ht="22.5">
      <c r="A338" s="36" t="s">
        <v>101</v>
      </c>
      <c r="B338" s="37" t="s">
        <v>7</v>
      </c>
      <c r="C338" s="38" t="s">
        <v>70</v>
      </c>
      <c r="D338" s="65" t="s">
        <v>447</v>
      </c>
      <c r="E338" s="157" t="s">
        <v>449</v>
      </c>
      <c r="F338" s="158"/>
      <c r="G338" s="66" t="s">
        <v>7</v>
      </c>
      <c r="H338" s="30">
        <v>30900.5</v>
      </c>
      <c r="I338" s="34">
        <v>25079.9</v>
      </c>
      <c r="J338" s="35">
        <v>5820.6</v>
      </c>
      <c r="K338" s="39" t="str">
        <f t="shared" si="6"/>
        <v>00012029450010060200</v>
      </c>
      <c r="L338" s="4" t="s">
        <v>450</v>
      </c>
    </row>
    <row r="339" spans="1:12" ht="22.5">
      <c r="A339" s="36" t="s">
        <v>103</v>
      </c>
      <c r="B339" s="37" t="s">
        <v>7</v>
      </c>
      <c r="C339" s="38" t="s">
        <v>70</v>
      </c>
      <c r="D339" s="65" t="s">
        <v>447</v>
      </c>
      <c r="E339" s="157" t="s">
        <v>449</v>
      </c>
      <c r="F339" s="158"/>
      <c r="G339" s="66" t="s">
        <v>105</v>
      </c>
      <c r="H339" s="30">
        <v>30900.5</v>
      </c>
      <c r="I339" s="34">
        <v>25079.9</v>
      </c>
      <c r="J339" s="35">
        <v>5820.6</v>
      </c>
      <c r="K339" s="39" t="str">
        <f t="shared" si="6"/>
        <v>00012029450010060240</v>
      </c>
      <c r="L339" s="4" t="s">
        <v>451</v>
      </c>
    </row>
    <row r="340" spans="1:12" s="48" customFormat="1">
      <c r="A340" s="40" t="s">
        <v>106</v>
      </c>
      <c r="B340" s="41" t="s">
        <v>7</v>
      </c>
      <c r="C340" s="42" t="s">
        <v>70</v>
      </c>
      <c r="D340" s="67" t="s">
        <v>447</v>
      </c>
      <c r="E340" s="147" t="s">
        <v>449</v>
      </c>
      <c r="F340" s="148"/>
      <c r="G340" s="68" t="s">
        <v>107</v>
      </c>
      <c r="H340" s="43">
        <v>30900.5</v>
      </c>
      <c r="I340" s="44">
        <v>25079.9</v>
      </c>
      <c r="J340" s="45">
        <f>IF(IF(H340="",0,H340)=0,0,(IF(H340&gt;0,IF(I340&gt;H340,0,H340-I340),IF(I340&gt;H340,H340-I340,0))))</f>
        <v>5820.6</v>
      </c>
      <c r="K340" s="39" t="str">
        <f t="shared" si="6"/>
        <v>00012029450010060244</v>
      </c>
      <c r="L340" s="47" t="str">
        <f>C340 &amp; D340 &amp;E340 &amp; F340 &amp; G340</f>
        <v>00012029450010060244</v>
      </c>
    </row>
    <row r="341" spans="1:12">
      <c r="A341" s="36"/>
      <c r="B341" s="37" t="s">
        <v>7</v>
      </c>
      <c r="C341" s="38" t="s">
        <v>70</v>
      </c>
      <c r="D341" s="65" t="s">
        <v>447</v>
      </c>
      <c r="E341" s="157" t="s">
        <v>453</v>
      </c>
      <c r="F341" s="158"/>
      <c r="G341" s="66" t="s">
        <v>70</v>
      </c>
      <c r="H341" s="30">
        <v>400000</v>
      </c>
      <c r="I341" s="34">
        <v>0</v>
      </c>
      <c r="J341" s="35">
        <v>400000</v>
      </c>
      <c r="K341" s="39" t="str">
        <f t="shared" si="6"/>
        <v>00012029450081030000</v>
      </c>
      <c r="L341" s="4" t="s">
        <v>452</v>
      </c>
    </row>
    <row r="342" spans="1:12">
      <c r="A342" s="36" t="s">
        <v>130</v>
      </c>
      <c r="B342" s="37" t="s">
        <v>7</v>
      </c>
      <c r="C342" s="38" t="s">
        <v>70</v>
      </c>
      <c r="D342" s="65" t="s">
        <v>447</v>
      </c>
      <c r="E342" s="157" t="s">
        <v>453</v>
      </c>
      <c r="F342" s="158"/>
      <c r="G342" s="66" t="s">
        <v>132</v>
      </c>
      <c r="H342" s="30">
        <v>400000</v>
      </c>
      <c r="I342" s="34">
        <v>0</v>
      </c>
      <c r="J342" s="35">
        <v>400000</v>
      </c>
      <c r="K342" s="39" t="str">
        <f t="shared" si="6"/>
        <v>00012029450081030800</v>
      </c>
      <c r="L342" s="4" t="s">
        <v>454</v>
      </c>
    </row>
    <row r="343" spans="1:12" ht="45">
      <c r="A343" s="36" t="s">
        <v>186</v>
      </c>
      <c r="B343" s="37" t="s">
        <v>7</v>
      </c>
      <c r="C343" s="38" t="s">
        <v>70</v>
      </c>
      <c r="D343" s="65" t="s">
        <v>447</v>
      </c>
      <c r="E343" s="157" t="s">
        <v>453</v>
      </c>
      <c r="F343" s="158"/>
      <c r="G343" s="66" t="s">
        <v>188</v>
      </c>
      <c r="H343" s="30">
        <v>400000</v>
      </c>
      <c r="I343" s="34">
        <v>0</v>
      </c>
      <c r="J343" s="35">
        <v>400000</v>
      </c>
      <c r="K343" s="39" t="str">
        <f t="shared" si="6"/>
        <v>00012029450081030810</v>
      </c>
      <c r="L343" s="4" t="s">
        <v>455</v>
      </c>
    </row>
    <row r="344" spans="1:12" s="48" customFormat="1" ht="45">
      <c r="A344" s="40" t="s">
        <v>456</v>
      </c>
      <c r="B344" s="41" t="s">
        <v>7</v>
      </c>
      <c r="C344" s="42" t="s">
        <v>70</v>
      </c>
      <c r="D344" s="67" t="s">
        <v>447</v>
      </c>
      <c r="E344" s="147" t="s">
        <v>453</v>
      </c>
      <c r="F344" s="148"/>
      <c r="G344" s="68" t="s">
        <v>457</v>
      </c>
      <c r="H344" s="43">
        <v>400000</v>
      </c>
      <c r="I344" s="44">
        <v>0</v>
      </c>
      <c r="J344" s="45">
        <f>IF(IF(H344="",0,H344)=0,0,(IF(H344&gt;0,IF(I344&gt;H344,0,H344-I344),IF(I344&gt;H344,H344-I344,0))))</f>
        <v>400000</v>
      </c>
      <c r="K344" s="39" t="str">
        <f t="shared" si="6"/>
        <v>00012029450081030812</v>
      </c>
      <c r="L344" s="47" t="str">
        <f>C344 &amp; D344 &amp;E344 &amp; F344 &amp; G344</f>
        <v>00012029450081030812</v>
      </c>
    </row>
    <row r="345" spans="1:12" ht="22.5">
      <c r="A345" s="36" t="s">
        <v>458</v>
      </c>
      <c r="B345" s="37" t="s">
        <v>7</v>
      </c>
      <c r="C345" s="38" t="s">
        <v>70</v>
      </c>
      <c r="D345" s="65" t="s">
        <v>460</v>
      </c>
      <c r="E345" s="157" t="s">
        <v>94</v>
      </c>
      <c r="F345" s="158"/>
      <c r="G345" s="66" t="s">
        <v>70</v>
      </c>
      <c r="H345" s="30">
        <v>57000</v>
      </c>
      <c r="I345" s="34">
        <v>10220.39</v>
      </c>
      <c r="J345" s="35">
        <v>46779.61</v>
      </c>
      <c r="K345" s="39" t="str">
        <f t="shared" si="6"/>
        <v>00012040000000000000</v>
      </c>
      <c r="L345" s="4" t="s">
        <v>459</v>
      </c>
    </row>
    <row r="346" spans="1:12">
      <c r="A346" s="36"/>
      <c r="B346" s="37" t="s">
        <v>7</v>
      </c>
      <c r="C346" s="38" t="s">
        <v>70</v>
      </c>
      <c r="D346" s="65" t="s">
        <v>460</v>
      </c>
      <c r="E346" s="157" t="s">
        <v>462</v>
      </c>
      <c r="F346" s="158"/>
      <c r="G346" s="66" t="s">
        <v>70</v>
      </c>
      <c r="H346" s="30">
        <v>57000</v>
      </c>
      <c r="I346" s="34">
        <v>10220.39</v>
      </c>
      <c r="J346" s="35">
        <v>46779.61</v>
      </c>
      <c r="K346" s="39" t="str">
        <f t="shared" si="6"/>
        <v>00012049450010050000</v>
      </c>
      <c r="L346" s="4" t="s">
        <v>461</v>
      </c>
    </row>
    <row r="347" spans="1:12" ht="22.5">
      <c r="A347" s="36" t="s">
        <v>101</v>
      </c>
      <c r="B347" s="37" t="s">
        <v>7</v>
      </c>
      <c r="C347" s="38" t="s">
        <v>70</v>
      </c>
      <c r="D347" s="65" t="s">
        <v>460</v>
      </c>
      <c r="E347" s="157" t="s">
        <v>462</v>
      </c>
      <c r="F347" s="158"/>
      <c r="G347" s="66" t="s">
        <v>7</v>
      </c>
      <c r="H347" s="30">
        <v>57000</v>
      </c>
      <c r="I347" s="34">
        <v>10220.39</v>
      </c>
      <c r="J347" s="35">
        <v>46779.61</v>
      </c>
      <c r="K347" s="39" t="str">
        <f t="shared" si="6"/>
        <v>00012049450010050200</v>
      </c>
      <c r="L347" s="4" t="s">
        <v>463</v>
      </c>
    </row>
    <row r="348" spans="1:12" ht="22.5">
      <c r="A348" s="36" t="s">
        <v>103</v>
      </c>
      <c r="B348" s="37" t="s">
        <v>7</v>
      </c>
      <c r="C348" s="38" t="s">
        <v>70</v>
      </c>
      <c r="D348" s="65" t="s">
        <v>460</v>
      </c>
      <c r="E348" s="157" t="s">
        <v>462</v>
      </c>
      <c r="F348" s="158"/>
      <c r="G348" s="66" t="s">
        <v>105</v>
      </c>
      <c r="H348" s="30">
        <v>57000</v>
      </c>
      <c r="I348" s="34">
        <v>10220.39</v>
      </c>
      <c r="J348" s="35">
        <v>46779.61</v>
      </c>
      <c r="K348" s="39" t="str">
        <f t="shared" si="6"/>
        <v>00012049450010050240</v>
      </c>
      <c r="L348" s="4" t="s">
        <v>464</v>
      </c>
    </row>
    <row r="349" spans="1:12" s="48" customFormat="1" ht="22.5">
      <c r="A349" s="40" t="s">
        <v>465</v>
      </c>
      <c r="B349" s="41" t="s">
        <v>7</v>
      </c>
      <c r="C349" s="42" t="s">
        <v>70</v>
      </c>
      <c r="D349" s="67" t="s">
        <v>460</v>
      </c>
      <c r="E349" s="147" t="s">
        <v>462</v>
      </c>
      <c r="F349" s="148"/>
      <c r="G349" s="68" t="s">
        <v>466</v>
      </c>
      <c r="H349" s="43">
        <v>3000</v>
      </c>
      <c r="I349" s="44">
        <v>1209</v>
      </c>
      <c r="J349" s="45">
        <f>IF(IF(H349="",0,H349)=0,0,(IF(H349&gt;0,IF(I349&gt;H349,0,H349-I349),IF(I349&gt;H349,H349-I349,0))))</f>
        <v>1791</v>
      </c>
      <c r="K349" s="39" t="str">
        <f t="shared" si="6"/>
        <v>00012049450010050242</v>
      </c>
      <c r="L349" s="47" t="str">
        <f>C349 &amp; D349 &amp;E349 &amp; F349 &amp; G349</f>
        <v>00012049450010050242</v>
      </c>
    </row>
    <row r="350" spans="1:12" s="48" customFormat="1">
      <c r="A350" s="40" t="s">
        <v>106</v>
      </c>
      <c r="B350" s="41" t="s">
        <v>7</v>
      </c>
      <c r="C350" s="42" t="s">
        <v>70</v>
      </c>
      <c r="D350" s="67" t="s">
        <v>460</v>
      </c>
      <c r="E350" s="147" t="s">
        <v>462</v>
      </c>
      <c r="F350" s="148"/>
      <c r="G350" s="68" t="s">
        <v>107</v>
      </c>
      <c r="H350" s="43">
        <v>54000</v>
      </c>
      <c r="I350" s="44">
        <v>9011.39</v>
      </c>
      <c r="J350" s="45">
        <f>IF(IF(H350="",0,H350)=0,0,(IF(H350&gt;0,IF(I350&gt;H350,0,H350-I350),IF(I350&gt;H350,H350-I350,0))))</f>
        <v>44988.61</v>
      </c>
      <c r="K350" s="39" t="str">
        <f t="shared" si="6"/>
        <v>00012049450010050244</v>
      </c>
      <c r="L350" s="47" t="str">
        <f>C350 &amp; D350 &amp;E350 &amp; F350 &amp; G350</f>
        <v>00012049450010050244</v>
      </c>
    </row>
    <row r="351" spans="1:12" ht="5.25" hidden="1" customHeight="1" thickBot="1">
      <c r="A351" s="69"/>
      <c r="B351" s="70"/>
      <c r="C351" s="71"/>
      <c r="D351" s="71"/>
      <c r="E351" s="71"/>
      <c r="F351" s="71"/>
      <c r="G351" s="71"/>
      <c r="H351" s="72"/>
      <c r="I351" s="73"/>
      <c r="J351" s="74"/>
      <c r="K351" s="56"/>
    </row>
    <row r="352" spans="1:12" ht="13.5" thickBot="1">
      <c r="A352" s="75"/>
      <c r="B352" s="75"/>
      <c r="C352" s="2"/>
      <c r="D352" s="2"/>
      <c r="E352" s="2"/>
      <c r="F352" s="2"/>
      <c r="G352" s="2"/>
      <c r="H352" s="76"/>
      <c r="I352" s="76"/>
      <c r="J352" s="76"/>
      <c r="K352" s="76"/>
    </row>
    <row r="353" spans="1:12" ht="28.5" customHeight="1" thickBot="1">
      <c r="A353" s="77" t="s">
        <v>18</v>
      </c>
      <c r="B353" s="78">
        <v>450</v>
      </c>
      <c r="C353" s="149" t="s">
        <v>17</v>
      </c>
      <c r="D353" s="150"/>
      <c r="E353" s="150"/>
      <c r="F353" s="150"/>
      <c r="G353" s="151"/>
      <c r="H353" s="79">
        <f>0-H361</f>
        <v>-12010420.279999999</v>
      </c>
      <c r="I353" s="79">
        <f>I15-I76</f>
        <v>5918501.1900000004</v>
      </c>
      <c r="J353" s="80" t="s">
        <v>17</v>
      </c>
    </row>
    <row r="354" spans="1:12">
      <c r="A354" s="75"/>
      <c r="B354" s="81"/>
      <c r="C354" s="2"/>
      <c r="D354" s="2"/>
      <c r="E354" s="2"/>
      <c r="F354" s="2"/>
      <c r="G354" s="2"/>
      <c r="H354" s="2"/>
      <c r="I354" s="2"/>
      <c r="J354" s="2"/>
    </row>
    <row r="355" spans="1:12" ht="15">
      <c r="A355" s="176" t="s">
        <v>31</v>
      </c>
      <c r="B355" s="176"/>
      <c r="C355" s="176"/>
      <c r="D355" s="176"/>
      <c r="E355" s="176"/>
      <c r="F355" s="176"/>
      <c r="G355" s="176"/>
      <c r="H355" s="176"/>
      <c r="I355" s="176"/>
      <c r="J355" s="176"/>
      <c r="K355" s="60"/>
    </row>
    <row r="356" spans="1:12">
      <c r="A356" s="18"/>
      <c r="B356" s="82"/>
      <c r="C356" s="19"/>
      <c r="D356" s="19"/>
      <c r="E356" s="19"/>
      <c r="F356" s="19"/>
      <c r="G356" s="19"/>
      <c r="H356" s="20"/>
      <c r="I356" s="20"/>
      <c r="J356" s="39" t="s">
        <v>27</v>
      </c>
      <c r="K356" s="39"/>
    </row>
    <row r="357" spans="1:12" ht="17.100000000000001" customHeight="1">
      <c r="A357" s="132" t="s">
        <v>38</v>
      </c>
      <c r="B357" s="132" t="s">
        <v>39</v>
      </c>
      <c r="C357" s="138" t="s">
        <v>44</v>
      </c>
      <c r="D357" s="139"/>
      <c r="E357" s="139"/>
      <c r="F357" s="139"/>
      <c r="G357" s="140"/>
      <c r="H357" s="132" t="s">
        <v>41</v>
      </c>
      <c r="I357" s="132" t="s">
        <v>23</v>
      </c>
      <c r="J357" s="132" t="s">
        <v>42</v>
      </c>
      <c r="K357" s="23"/>
    </row>
    <row r="358" spans="1:12" ht="17.100000000000001" customHeight="1">
      <c r="A358" s="133"/>
      <c r="B358" s="133"/>
      <c r="C358" s="141"/>
      <c r="D358" s="142"/>
      <c r="E358" s="142"/>
      <c r="F358" s="142"/>
      <c r="G358" s="143"/>
      <c r="H358" s="133"/>
      <c r="I358" s="133"/>
      <c r="J358" s="133"/>
      <c r="K358" s="23"/>
    </row>
    <row r="359" spans="1:12" ht="17.100000000000001" customHeight="1">
      <c r="A359" s="134"/>
      <c r="B359" s="134"/>
      <c r="C359" s="144"/>
      <c r="D359" s="145"/>
      <c r="E359" s="145"/>
      <c r="F359" s="145"/>
      <c r="G359" s="146"/>
      <c r="H359" s="134"/>
      <c r="I359" s="134"/>
      <c r="J359" s="134"/>
      <c r="K359" s="23"/>
    </row>
    <row r="360" spans="1:12" ht="13.5" thickBot="1">
      <c r="A360" s="24">
        <v>1</v>
      </c>
      <c r="B360" s="25">
        <v>2</v>
      </c>
      <c r="C360" s="162">
        <v>3</v>
      </c>
      <c r="D360" s="163"/>
      <c r="E360" s="163"/>
      <c r="F360" s="163"/>
      <c r="G360" s="164"/>
      <c r="H360" s="26" t="s">
        <v>2</v>
      </c>
      <c r="I360" s="26" t="s">
        <v>25</v>
      </c>
      <c r="J360" s="26" t="s">
        <v>26</v>
      </c>
      <c r="K360" s="27"/>
    </row>
    <row r="361" spans="1:12" ht="12.75" customHeight="1">
      <c r="A361" s="83" t="s">
        <v>32</v>
      </c>
      <c r="B361" s="29" t="s">
        <v>8</v>
      </c>
      <c r="C361" s="135" t="s">
        <v>17</v>
      </c>
      <c r="D361" s="136"/>
      <c r="E361" s="136"/>
      <c r="F361" s="136"/>
      <c r="G361" s="137"/>
      <c r="H361" s="30">
        <f>H363+H368+H373</f>
        <v>12010420.279999999</v>
      </c>
      <c r="I361" s="30">
        <f>I363+I368+I373</f>
        <v>-5918501.1900000004</v>
      </c>
      <c r="J361" s="31">
        <f>J363+J368+J373</f>
        <v>17928921.469999999</v>
      </c>
    </row>
    <row r="362" spans="1:12" ht="12.75" customHeight="1">
      <c r="A362" s="84" t="s">
        <v>11</v>
      </c>
      <c r="B362" s="85"/>
      <c r="C362" s="165"/>
      <c r="D362" s="166"/>
      <c r="E362" s="166"/>
      <c r="F362" s="166"/>
      <c r="G362" s="167"/>
      <c r="H362" s="86"/>
      <c r="I362" s="87"/>
      <c r="J362" s="88"/>
    </row>
    <row r="363" spans="1:12" ht="12.75" customHeight="1">
      <c r="A363" s="83" t="s">
        <v>33</v>
      </c>
      <c r="B363" s="37" t="s">
        <v>12</v>
      </c>
      <c r="C363" s="168" t="s">
        <v>17</v>
      </c>
      <c r="D363" s="169"/>
      <c r="E363" s="169"/>
      <c r="F363" s="169"/>
      <c r="G363" s="170"/>
      <c r="H363" s="30">
        <v>0</v>
      </c>
      <c r="I363" s="30">
        <v>0</v>
      </c>
      <c r="J363" s="35">
        <v>0</v>
      </c>
    </row>
    <row r="364" spans="1:12" ht="12.75" customHeight="1">
      <c r="A364" s="84" t="s">
        <v>10</v>
      </c>
      <c r="B364" s="33"/>
      <c r="C364" s="160"/>
      <c r="D364" s="128"/>
      <c r="E364" s="128"/>
      <c r="F364" s="128"/>
      <c r="G364" s="129"/>
      <c r="H364" s="89"/>
      <c r="I364" s="90"/>
      <c r="J364" s="91"/>
    </row>
    <row r="365" spans="1:12" hidden="1">
      <c r="A365" s="92"/>
      <c r="B365" s="93" t="s">
        <v>12</v>
      </c>
      <c r="C365" s="94"/>
      <c r="D365" s="152"/>
      <c r="E365" s="153"/>
      <c r="F365" s="153"/>
      <c r="G365" s="154"/>
      <c r="H365" s="95"/>
      <c r="I365" s="96"/>
      <c r="J365" s="97"/>
      <c r="K365" s="98" t="str">
        <f>C365 &amp; D365 &amp; G365</f>
        <v/>
      </c>
      <c r="L365" s="99"/>
    </row>
    <row r="366" spans="1:12" s="48" customFormat="1">
      <c r="A366" s="100"/>
      <c r="B366" s="101" t="s">
        <v>12</v>
      </c>
      <c r="C366" s="102"/>
      <c r="D366" s="155"/>
      <c r="E366" s="155"/>
      <c r="F366" s="155"/>
      <c r="G366" s="156"/>
      <c r="H366" s="103"/>
      <c r="I366" s="104"/>
      <c r="J366" s="105">
        <f>IF(IF(H366="",0,H366)=0,0,(IF(H366&gt;0,IF(I366&gt;H366,0,H366-I366),IF(I366&gt;H366,H366-I366,0))))</f>
        <v>0</v>
      </c>
      <c r="K366" s="106" t="str">
        <f>C366 &amp; D366 &amp; G366</f>
        <v/>
      </c>
      <c r="L366" s="107" t="str">
        <f>C366 &amp; D366 &amp; G366</f>
        <v/>
      </c>
    </row>
    <row r="367" spans="1:12" ht="12.75" hidden="1" customHeight="1">
      <c r="A367" s="83"/>
      <c r="B367" s="108"/>
      <c r="C367" s="109"/>
      <c r="D367" s="109"/>
      <c r="E367" s="109"/>
      <c r="F367" s="109"/>
      <c r="G367" s="109"/>
      <c r="H367" s="110"/>
      <c r="I367" s="111"/>
      <c r="J367" s="112"/>
      <c r="K367" s="76"/>
    </row>
    <row r="368" spans="1:12" ht="12.75" customHeight="1">
      <c r="A368" s="83" t="s">
        <v>34</v>
      </c>
      <c r="B368" s="33" t="s">
        <v>13</v>
      </c>
      <c r="C368" s="160" t="s">
        <v>17</v>
      </c>
      <c r="D368" s="128"/>
      <c r="E368" s="128"/>
      <c r="F368" s="128"/>
      <c r="G368" s="129"/>
      <c r="H368" s="30">
        <v>0</v>
      </c>
      <c r="I368" s="30">
        <v>0</v>
      </c>
      <c r="J368" s="64">
        <v>0</v>
      </c>
    </row>
    <row r="369" spans="1:12" ht="12.75" customHeight="1">
      <c r="A369" s="84" t="s">
        <v>10</v>
      </c>
      <c r="B369" s="33"/>
      <c r="C369" s="160"/>
      <c r="D369" s="128"/>
      <c r="E369" s="128"/>
      <c r="F369" s="128"/>
      <c r="G369" s="129"/>
      <c r="H369" s="89"/>
      <c r="I369" s="90"/>
      <c r="J369" s="91"/>
    </row>
    <row r="370" spans="1:12" ht="12.75" hidden="1" customHeight="1">
      <c r="A370" s="92"/>
      <c r="B370" s="93" t="s">
        <v>13</v>
      </c>
      <c r="C370" s="94"/>
      <c r="D370" s="152"/>
      <c r="E370" s="153"/>
      <c r="F370" s="153"/>
      <c r="G370" s="154"/>
      <c r="H370" s="95"/>
      <c r="I370" s="96"/>
      <c r="J370" s="97"/>
      <c r="K370" s="98" t="str">
        <f>C370 &amp; D370 &amp; G370</f>
        <v/>
      </c>
      <c r="L370" s="99"/>
    </row>
    <row r="371" spans="1:12" s="48" customFormat="1">
      <c r="A371" s="100"/>
      <c r="B371" s="101" t="s">
        <v>13</v>
      </c>
      <c r="C371" s="102"/>
      <c r="D371" s="155"/>
      <c r="E371" s="155"/>
      <c r="F371" s="155"/>
      <c r="G371" s="156"/>
      <c r="H371" s="103"/>
      <c r="I371" s="104"/>
      <c r="J371" s="105">
        <f>IF(IF(H371="",0,H371)=0,0,(IF(H371&gt;0,IF(I371&gt;H371,0,H371-I371),IF(I371&gt;H371,H371-I371,0))))</f>
        <v>0</v>
      </c>
      <c r="K371" s="106" t="str">
        <f>C371 &amp; D371 &amp; G371</f>
        <v/>
      </c>
      <c r="L371" s="107" t="str">
        <f>C371 &amp; D371 &amp; G371</f>
        <v/>
      </c>
    </row>
    <row r="372" spans="1:12" ht="12.75" hidden="1" customHeight="1">
      <c r="A372" s="83"/>
      <c r="B372" s="37"/>
      <c r="C372" s="109"/>
      <c r="D372" s="109"/>
      <c r="E372" s="109"/>
      <c r="F372" s="109"/>
      <c r="G372" s="109"/>
      <c r="H372" s="110"/>
      <c r="I372" s="111"/>
      <c r="J372" s="112"/>
      <c r="K372" s="76"/>
    </row>
    <row r="373" spans="1:12" ht="12.75" customHeight="1">
      <c r="A373" s="83" t="s">
        <v>16</v>
      </c>
      <c r="B373" s="33" t="s">
        <v>9</v>
      </c>
      <c r="C373" s="160" t="s">
        <v>51</v>
      </c>
      <c r="D373" s="128"/>
      <c r="E373" s="128"/>
      <c r="F373" s="128"/>
      <c r="G373" s="129"/>
      <c r="H373" s="30">
        <v>12010420.279999999</v>
      </c>
      <c r="I373" s="30">
        <v>-5918501.1900000004</v>
      </c>
      <c r="J373" s="113">
        <f>IF(IF(H373="",0,H373)=0,0,(IF(H373&gt;0,IF(I373&gt;H373,0,H373-I373),IF(I373&gt;H373,H373-I373,0))))</f>
        <v>17928921.469999999</v>
      </c>
    </row>
    <row r="374" spans="1:12" ht="22.5">
      <c r="A374" s="83" t="s">
        <v>52</v>
      </c>
      <c r="B374" s="33" t="s">
        <v>9</v>
      </c>
      <c r="C374" s="160" t="s">
        <v>53</v>
      </c>
      <c r="D374" s="128"/>
      <c r="E374" s="128"/>
      <c r="F374" s="128"/>
      <c r="G374" s="129"/>
      <c r="H374" s="30">
        <v>0</v>
      </c>
      <c r="I374" s="30">
        <v>0</v>
      </c>
      <c r="J374" s="113">
        <f>IF(IF(H374="",0,H374)=0,0,(IF(H374&gt;0,IF(I374&gt;H374,0,H374-I374),IF(I374&gt;H374,H374-I374,0))))</f>
        <v>0</v>
      </c>
    </row>
    <row r="375" spans="1:12" ht="35.25" customHeight="1">
      <c r="A375" s="83" t="s">
        <v>55</v>
      </c>
      <c r="B375" s="33" t="s">
        <v>9</v>
      </c>
      <c r="C375" s="160" t="s">
        <v>54</v>
      </c>
      <c r="D375" s="128"/>
      <c r="E375" s="128"/>
      <c r="F375" s="128"/>
      <c r="G375" s="129"/>
      <c r="H375" s="30">
        <v>0</v>
      </c>
      <c r="I375" s="30">
        <v>0</v>
      </c>
      <c r="J375" s="113">
        <f>IF(IF(H375="",0,H375)=0,0,(IF(H375&gt;0,IF(I375&gt;H375,0,H375-I375),IF(I375&gt;H375,H375-I375,0))))</f>
        <v>0</v>
      </c>
    </row>
    <row r="376" spans="1:12">
      <c r="A376" s="83" t="s">
        <v>82</v>
      </c>
      <c r="B376" s="33" t="s">
        <v>14</v>
      </c>
      <c r="C376" s="114" t="s">
        <v>70</v>
      </c>
      <c r="D376" s="127" t="s">
        <v>81</v>
      </c>
      <c r="E376" s="128"/>
      <c r="F376" s="128"/>
      <c r="G376" s="129"/>
      <c r="H376" s="30">
        <v>-77060133</v>
      </c>
      <c r="I376" s="30">
        <v>-39219213.640000001</v>
      </c>
      <c r="J376" s="115" t="s">
        <v>56</v>
      </c>
      <c r="K376" s="4" t="str">
        <f t="shared" ref="K376:K383" si="7">C376 &amp; D376 &amp; G376</f>
        <v>00001050000000000500</v>
      </c>
      <c r="L376" s="4" t="s">
        <v>83</v>
      </c>
    </row>
    <row r="377" spans="1:12">
      <c r="A377" s="83" t="s">
        <v>85</v>
      </c>
      <c r="B377" s="33" t="s">
        <v>14</v>
      </c>
      <c r="C377" s="114" t="s">
        <v>70</v>
      </c>
      <c r="D377" s="127" t="s">
        <v>84</v>
      </c>
      <c r="E377" s="128"/>
      <c r="F377" s="128"/>
      <c r="G377" s="129"/>
      <c r="H377" s="30">
        <v>-77060133</v>
      </c>
      <c r="I377" s="30">
        <v>-39219213.640000001</v>
      </c>
      <c r="J377" s="115" t="s">
        <v>56</v>
      </c>
      <c r="K377" s="4" t="str">
        <f t="shared" si="7"/>
        <v>00001050200000000500</v>
      </c>
      <c r="L377" s="4" t="s">
        <v>86</v>
      </c>
    </row>
    <row r="378" spans="1:12" ht="22.5">
      <c r="A378" s="83" t="s">
        <v>88</v>
      </c>
      <c r="B378" s="33" t="s">
        <v>14</v>
      </c>
      <c r="C378" s="114" t="s">
        <v>70</v>
      </c>
      <c r="D378" s="127" t="s">
        <v>87</v>
      </c>
      <c r="E378" s="128"/>
      <c r="F378" s="128"/>
      <c r="G378" s="129"/>
      <c r="H378" s="30">
        <v>-77060133</v>
      </c>
      <c r="I378" s="30">
        <v>-39219213.640000001</v>
      </c>
      <c r="J378" s="115" t="s">
        <v>56</v>
      </c>
      <c r="K378" s="4" t="str">
        <f t="shared" si="7"/>
        <v>00001050201000000510</v>
      </c>
      <c r="L378" s="4" t="s">
        <v>89</v>
      </c>
    </row>
    <row r="379" spans="1:12" ht="22.5">
      <c r="A379" s="83" t="s">
        <v>91</v>
      </c>
      <c r="B379" s="33" t="s">
        <v>14</v>
      </c>
      <c r="C379" s="116" t="s">
        <v>70</v>
      </c>
      <c r="D379" s="130" t="s">
        <v>90</v>
      </c>
      <c r="E379" s="130"/>
      <c r="F379" s="130"/>
      <c r="G379" s="131"/>
      <c r="H379" s="117">
        <v>-77060133</v>
      </c>
      <c r="I379" s="117">
        <v>-39219213.640000001</v>
      </c>
      <c r="J379" s="118" t="s">
        <v>17</v>
      </c>
      <c r="K379" s="4" t="str">
        <f t="shared" si="7"/>
        <v>00001050201130000510</v>
      </c>
      <c r="L379" s="3" t="str">
        <f>C379 &amp; D379 &amp; G379</f>
        <v>00001050201130000510</v>
      </c>
    </row>
    <row r="380" spans="1:12">
      <c r="A380" s="83" t="s">
        <v>69</v>
      </c>
      <c r="B380" s="33" t="s">
        <v>15</v>
      </c>
      <c r="C380" s="114" t="s">
        <v>70</v>
      </c>
      <c r="D380" s="127" t="s">
        <v>71</v>
      </c>
      <c r="E380" s="128"/>
      <c r="F380" s="128"/>
      <c r="G380" s="129"/>
      <c r="H380" s="30">
        <v>89070553.280000001</v>
      </c>
      <c r="I380" s="30">
        <v>33300712.449999999</v>
      </c>
      <c r="J380" s="115" t="s">
        <v>56</v>
      </c>
      <c r="K380" s="4" t="str">
        <f t="shared" si="7"/>
        <v>00001050000000000600</v>
      </c>
      <c r="L380" s="4" t="s">
        <v>72</v>
      </c>
    </row>
    <row r="381" spans="1:12">
      <c r="A381" s="83" t="s">
        <v>73</v>
      </c>
      <c r="B381" s="33" t="s">
        <v>15</v>
      </c>
      <c r="C381" s="114" t="s">
        <v>70</v>
      </c>
      <c r="D381" s="127" t="s">
        <v>74</v>
      </c>
      <c r="E381" s="128"/>
      <c r="F381" s="128"/>
      <c r="G381" s="129"/>
      <c r="H381" s="30">
        <v>89070553.280000001</v>
      </c>
      <c r="I381" s="30">
        <v>33300712.449999999</v>
      </c>
      <c r="J381" s="115" t="s">
        <v>56</v>
      </c>
      <c r="K381" s="4" t="str">
        <f t="shared" si="7"/>
        <v>00001050200000000600</v>
      </c>
      <c r="L381" s="4" t="s">
        <v>75</v>
      </c>
    </row>
    <row r="382" spans="1:12" ht="22.5">
      <c r="A382" s="83" t="s">
        <v>76</v>
      </c>
      <c r="B382" s="33" t="s">
        <v>15</v>
      </c>
      <c r="C382" s="114" t="s">
        <v>70</v>
      </c>
      <c r="D382" s="127" t="s">
        <v>77</v>
      </c>
      <c r="E382" s="128"/>
      <c r="F382" s="128"/>
      <c r="G382" s="129"/>
      <c r="H382" s="30">
        <v>89070553.280000001</v>
      </c>
      <c r="I382" s="30">
        <v>33300712.449999999</v>
      </c>
      <c r="J382" s="115" t="s">
        <v>56</v>
      </c>
      <c r="K382" s="4" t="str">
        <f t="shared" si="7"/>
        <v>00001050201000000610</v>
      </c>
      <c r="L382" s="4" t="s">
        <v>78</v>
      </c>
    </row>
    <row r="383" spans="1:12" ht="22.5">
      <c r="A383" s="119" t="s">
        <v>79</v>
      </c>
      <c r="B383" s="33" t="s">
        <v>15</v>
      </c>
      <c r="C383" s="116" t="s">
        <v>70</v>
      </c>
      <c r="D383" s="130" t="s">
        <v>80</v>
      </c>
      <c r="E383" s="130"/>
      <c r="F383" s="130"/>
      <c r="G383" s="131"/>
      <c r="H383" s="120">
        <v>89070553.280000001</v>
      </c>
      <c r="I383" s="120">
        <v>33300712.449999999</v>
      </c>
      <c r="J383" s="121" t="s">
        <v>17</v>
      </c>
      <c r="K383" s="3" t="str">
        <f t="shared" si="7"/>
        <v>00001050201130000610</v>
      </c>
      <c r="L383" s="3" t="str">
        <f>C383 &amp; D383 &amp; G383</f>
        <v>00001050201130000610</v>
      </c>
    </row>
    <row r="384" spans="1:12">
      <c r="A384" s="75"/>
      <c r="B384" s="81"/>
      <c r="C384" s="2"/>
      <c r="D384" s="2"/>
      <c r="E384" s="2"/>
      <c r="F384" s="2"/>
      <c r="G384" s="2"/>
      <c r="H384" s="2"/>
      <c r="I384" s="2"/>
      <c r="J384" s="2"/>
      <c r="K384" s="2"/>
    </row>
    <row r="385" spans="1:10">
      <c r="A385" s="75"/>
      <c r="B385" s="81"/>
      <c r="C385" s="2"/>
      <c r="D385" s="2"/>
      <c r="E385" s="2"/>
      <c r="F385" s="2"/>
      <c r="G385" s="2"/>
      <c r="H385" s="2"/>
      <c r="I385" s="2"/>
      <c r="J385" s="2"/>
    </row>
    <row r="386" spans="1:10" ht="21.75" customHeight="1">
      <c r="A386" s="122" t="s">
        <v>47</v>
      </c>
      <c r="B386" s="161" t="s">
        <v>599</v>
      </c>
      <c r="C386" s="161"/>
      <c r="D386" s="161"/>
      <c r="E386" s="81"/>
      <c r="F386" s="81"/>
      <c r="G386" s="2"/>
      <c r="H386" s="123" t="s">
        <v>48</v>
      </c>
      <c r="I386" s="124"/>
      <c r="J386" s="126" t="s">
        <v>600</v>
      </c>
    </row>
    <row r="387" spans="1:10">
      <c r="A387" s="6" t="s">
        <v>45</v>
      </c>
      <c r="B387" s="159" t="s">
        <v>46</v>
      </c>
      <c r="C387" s="159"/>
      <c r="D387" s="159"/>
      <c r="E387" s="81"/>
      <c r="F387" s="81"/>
      <c r="G387" s="2"/>
      <c r="H387" s="2"/>
      <c r="I387" s="125" t="s">
        <v>49</v>
      </c>
      <c r="J387" s="81" t="s">
        <v>46</v>
      </c>
    </row>
    <row r="388" spans="1:10">
      <c r="A388" s="6"/>
      <c r="B388" s="81"/>
      <c r="C388" s="2"/>
      <c r="D388" s="2"/>
      <c r="E388" s="2"/>
      <c r="F388" s="2"/>
      <c r="G388" s="2"/>
      <c r="H388" s="2"/>
      <c r="I388" s="2"/>
      <c r="J388" s="2"/>
    </row>
    <row r="389" spans="1:10">
      <c r="A389" s="6"/>
      <c r="B389" s="81"/>
      <c r="C389" s="2"/>
      <c r="D389" s="2"/>
      <c r="E389" s="2"/>
      <c r="F389" s="2"/>
      <c r="G389" s="2"/>
      <c r="H389" s="2"/>
      <c r="I389" s="2"/>
      <c r="J389" s="2"/>
    </row>
    <row r="390" spans="1:10">
      <c r="A390" s="75"/>
      <c r="B390" s="81"/>
      <c r="C390" s="2"/>
      <c r="D390" s="2"/>
      <c r="E390" s="2"/>
      <c r="F390" s="2"/>
      <c r="G390" s="2"/>
      <c r="H390" s="2"/>
      <c r="I390" s="2"/>
      <c r="J390" s="2"/>
    </row>
  </sheetData>
  <mergeCells count="381">
    <mergeCell ref="D65:G65"/>
    <mergeCell ref="D66:G66"/>
    <mergeCell ref="D67:G67"/>
    <mergeCell ref="D60:G60"/>
    <mergeCell ref="D61:G61"/>
    <mergeCell ref="D62:G62"/>
    <mergeCell ref="D63:G63"/>
    <mergeCell ref="D64:G64"/>
    <mergeCell ref="D55:G55"/>
    <mergeCell ref="D56:G56"/>
    <mergeCell ref="D57:G57"/>
    <mergeCell ref="D58:G58"/>
    <mergeCell ref="D59:G59"/>
    <mergeCell ref="D50:G50"/>
    <mergeCell ref="D51:G51"/>
    <mergeCell ref="D52:G52"/>
    <mergeCell ref="D53:G53"/>
    <mergeCell ref="D54:G54"/>
    <mergeCell ref="D45:G45"/>
    <mergeCell ref="D46:G46"/>
    <mergeCell ref="D47:G47"/>
    <mergeCell ref="D48:G48"/>
    <mergeCell ref="D49:G49"/>
    <mergeCell ref="D40:G40"/>
    <mergeCell ref="D41:G41"/>
    <mergeCell ref="D42:G42"/>
    <mergeCell ref="D43:G43"/>
    <mergeCell ref="D44:G44"/>
    <mergeCell ref="D35:G35"/>
    <mergeCell ref="D36:G36"/>
    <mergeCell ref="D37:G37"/>
    <mergeCell ref="D38:G38"/>
    <mergeCell ref="D39:G39"/>
    <mergeCell ref="D30:G30"/>
    <mergeCell ref="D31:G31"/>
    <mergeCell ref="D32:G32"/>
    <mergeCell ref="D33:G33"/>
    <mergeCell ref="D34:G34"/>
    <mergeCell ref="E348:F348"/>
    <mergeCell ref="E349:F349"/>
    <mergeCell ref="E350:F350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E343:F343"/>
    <mergeCell ref="E344:F344"/>
    <mergeCell ref="E345:F345"/>
    <mergeCell ref="E346:F346"/>
    <mergeCell ref="E347:F347"/>
    <mergeCell ref="E338:F338"/>
    <mergeCell ref="E339:F339"/>
    <mergeCell ref="E340:F340"/>
    <mergeCell ref="E341:F341"/>
    <mergeCell ref="E342:F342"/>
    <mergeCell ref="E333:F333"/>
    <mergeCell ref="E334:F334"/>
    <mergeCell ref="E335:F335"/>
    <mergeCell ref="E336:F336"/>
    <mergeCell ref="E337:F337"/>
    <mergeCell ref="E328:F328"/>
    <mergeCell ref="E329:F329"/>
    <mergeCell ref="E330:F330"/>
    <mergeCell ref="E331:F331"/>
    <mergeCell ref="E332:F332"/>
    <mergeCell ref="E323:F323"/>
    <mergeCell ref="E324:F324"/>
    <mergeCell ref="E325:F325"/>
    <mergeCell ref="E326:F326"/>
    <mergeCell ref="E327:F327"/>
    <mergeCell ref="E318:F318"/>
    <mergeCell ref="E319:F319"/>
    <mergeCell ref="E320:F320"/>
    <mergeCell ref="E321:F321"/>
    <mergeCell ref="E322:F322"/>
    <mergeCell ref="E313:F313"/>
    <mergeCell ref="E314:F314"/>
    <mergeCell ref="E315:F315"/>
    <mergeCell ref="E316:F316"/>
    <mergeCell ref="E317:F317"/>
    <mergeCell ref="E308:F308"/>
    <mergeCell ref="E309:F309"/>
    <mergeCell ref="E310:F310"/>
    <mergeCell ref="E311:F311"/>
    <mergeCell ref="E312:F312"/>
    <mergeCell ref="E303:F303"/>
    <mergeCell ref="E304:F304"/>
    <mergeCell ref="E305:F305"/>
    <mergeCell ref="E306:F306"/>
    <mergeCell ref="E307:F307"/>
    <mergeCell ref="E298:F298"/>
    <mergeCell ref="E299:F299"/>
    <mergeCell ref="E300:F300"/>
    <mergeCell ref="E301:F301"/>
    <mergeCell ref="E302:F302"/>
    <mergeCell ref="E293:F293"/>
    <mergeCell ref="E294:F294"/>
    <mergeCell ref="E295:F295"/>
    <mergeCell ref="E296:F296"/>
    <mergeCell ref="E297:F297"/>
    <mergeCell ref="E288:F288"/>
    <mergeCell ref="E289:F289"/>
    <mergeCell ref="E290:F290"/>
    <mergeCell ref="E291:F291"/>
    <mergeCell ref="E292:F292"/>
    <mergeCell ref="E283:F283"/>
    <mergeCell ref="E284:F284"/>
    <mergeCell ref="E285:F285"/>
    <mergeCell ref="E286:F286"/>
    <mergeCell ref="E287:F287"/>
    <mergeCell ref="E278:F278"/>
    <mergeCell ref="E279:F279"/>
    <mergeCell ref="E280:F280"/>
    <mergeCell ref="E281:F281"/>
    <mergeCell ref="E282:F282"/>
    <mergeCell ref="E273:F273"/>
    <mergeCell ref="E274:F274"/>
    <mergeCell ref="E275:F275"/>
    <mergeCell ref="E276:F276"/>
    <mergeCell ref="E277:F277"/>
    <mergeCell ref="E268:F268"/>
    <mergeCell ref="E269:F269"/>
    <mergeCell ref="E270:F270"/>
    <mergeCell ref="E271:F271"/>
    <mergeCell ref="E272:F272"/>
    <mergeCell ref="E263:F263"/>
    <mergeCell ref="E264:F264"/>
    <mergeCell ref="E265:F265"/>
    <mergeCell ref="E266:F266"/>
    <mergeCell ref="E267:F267"/>
    <mergeCell ref="E258:F258"/>
    <mergeCell ref="E259:F259"/>
    <mergeCell ref="E260:F260"/>
    <mergeCell ref="E261:F261"/>
    <mergeCell ref="E262:F262"/>
    <mergeCell ref="E253:F253"/>
    <mergeCell ref="E254:F254"/>
    <mergeCell ref="E255:F255"/>
    <mergeCell ref="E256:F256"/>
    <mergeCell ref="E257:F257"/>
    <mergeCell ref="E248:F248"/>
    <mergeCell ref="E249:F249"/>
    <mergeCell ref="E250:F250"/>
    <mergeCell ref="E251:F251"/>
    <mergeCell ref="E252:F252"/>
    <mergeCell ref="E243:F243"/>
    <mergeCell ref="E244:F244"/>
    <mergeCell ref="E245:F245"/>
    <mergeCell ref="E246:F246"/>
    <mergeCell ref="E247:F247"/>
    <mergeCell ref="E238:F238"/>
    <mergeCell ref="E239:F239"/>
    <mergeCell ref="E240:F240"/>
    <mergeCell ref="E241:F241"/>
    <mergeCell ref="E242:F242"/>
    <mergeCell ref="E233:F233"/>
    <mergeCell ref="E234:F234"/>
    <mergeCell ref="E235:F235"/>
    <mergeCell ref="E236:F236"/>
    <mergeCell ref="E237:F237"/>
    <mergeCell ref="E228:F228"/>
    <mergeCell ref="E229:F229"/>
    <mergeCell ref="E230:F230"/>
    <mergeCell ref="E231:F231"/>
    <mergeCell ref="E232:F232"/>
    <mergeCell ref="E223:F223"/>
    <mergeCell ref="E224:F224"/>
    <mergeCell ref="E225:F225"/>
    <mergeCell ref="E226:F226"/>
    <mergeCell ref="E227:F227"/>
    <mergeCell ref="E218:F218"/>
    <mergeCell ref="E219:F219"/>
    <mergeCell ref="E220:F220"/>
    <mergeCell ref="E221:F221"/>
    <mergeCell ref="E222:F222"/>
    <mergeCell ref="E213:F213"/>
    <mergeCell ref="E214:F214"/>
    <mergeCell ref="E215:F215"/>
    <mergeCell ref="E216:F216"/>
    <mergeCell ref="E217:F217"/>
    <mergeCell ref="E208:F208"/>
    <mergeCell ref="E209:F209"/>
    <mergeCell ref="E210:F210"/>
    <mergeCell ref="E211:F211"/>
    <mergeCell ref="E212:F212"/>
    <mergeCell ref="E203:F203"/>
    <mergeCell ref="E204:F204"/>
    <mergeCell ref="E205:F205"/>
    <mergeCell ref="E206:F206"/>
    <mergeCell ref="E207:F207"/>
    <mergeCell ref="E198:F198"/>
    <mergeCell ref="E199:F199"/>
    <mergeCell ref="E200:F200"/>
    <mergeCell ref="E201:F201"/>
    <mergeCell ref="E202:F202"/>
    <mergeCell ref="E193:F193"/>
    <mergeCell ref="E194:F194"/>
    <mergeCell ref="E195:F195"/>
    <mergeCell ref="E196:F196"/>
    <mergeCell ref="E197:F197"/>
    <mergeCell ref="E188:F188"/>
    <mergeCell ref="E189:F189"/>
    <mergeCell ref="E190:F190"/>
    <mergeCell ref="E191:F191"/>
    <mergeCell ref="E192:F192"/>
    <mergeCell ref="E183:F183"/>
    <mergeCell ref="E184:F184"/>
    <mergeCell ref="E185:F185"/>
    <mergeCell ref="E186:F186"/>
    <mergeCell ref="E187:F187"/>
    <mergeCell ref="E178:F178"/>
    <mergeCell ref="E179:F179"/>
    <mergeCell ref="E180:F180"/>
    <mergeCell ref="E181:F181"/>
    <mergeCell ref="E182:F182"/>
    <mergeCell ref="E173:F173"/>
    <mergeCell ref="E174:F174"/>
    <mergeCell ref="E175:F175"/>
    <mergeCell ref="E176:F176"/>
    <mergeCell ref="E177:F177"/>
    <mergeCell ref="E168:F168"/>
    <mergeCell ref="E169:F169"/>
    <mergeCell ref="E170:F170"/>
    <mergeCell ref="E171:F171"/>
    <mergeCell ref="E172:F172"/>
    <mergeCell ref="E163:F163"/>
    <mergeCell ref="E164:F164"/>
    <mergeCell ref="E165:F165"/>
    <mergeCell ref="E166:F166"/>
    <mergeCell ref="E167:F167"/>
    <mergeCell ref="E158:F158"/>
    <mergeCell ref="E159:F159"/>
    <mergeCell ref="E160:F160"/>
    <mergeCell ref="E161:F161"/>
    <mergeCell ref="E162:F162"/>
    <mergeCell ref="E153:F153"/>
    <mergeCell ref="E154:F154"/>
    <mergeCell ref="E155:F155"/>
    <mergeCell ref="E156:F156"/>
    <mergeCell ref="E157:F157"/>
    <mergeCell ref="E148:F148"/>
    <mergeCell ref="E149:F149"/>
    <mergeCell ref="E150:F150"/>
    <mergeCell ref="E151:F151"/>
    <mergeCell ref="E152:F152"/>
    <mergeCell ref="E143:F143"/>
    <mergeCell ref="E144:F144"/>
    <mergeCell ref="E145:F145"/>
    <mergeCell ref="E146:F146"/>
    <mergeCell ref="E147:F147"/>
    <mergeCell ref="E138:F138"/>
    <mergeCell ref="E139:F139"/>
    <mergeCell ref="E140:F140"/>
    <mergeCell ref="E141:F141"/>
    <mergeCell ref="E142:F142"/>
    <mergeCell ref="E133:F133"/>
    <mergeCell ref="E134:F134"/>
    <mergeCell ref="E135:F135"/>
    <mergeCell ref="E136:F136"/>
    <mergeCell ref="E137:F137"/>
    <mergeCell ref="E128:F128"/>
    <mergeCell ref="E129:F129"/>
    <mergeCell ref="E130:F130"/>
    <mergeCell ref="E131:F131"/>
    <mergeCell ref="E132:F132"/>
    <mergeCell ref="E123:F123"/>
    <mergeCell ref="E124:F124"/>
    <mergeCell ref="E125:F125"/>
    <mergeCell ref="E126:F126"/>
    <mergeCell ref="E127:F127"/>
    <mergeCell ref="E118:F118"/>
    <mergeCell ref="E119:F119"/>
    <mergeCell ref="E120:F120"/>
    <mergeCell ref="E121:F121"/>
    <mergeCell ref="E122:F122"/>
    <mergeCell ref="E113:F113"/>
    <mergeCell ref="E114:F114"/>
    <mergeCell ref="E115:F115"/>
    <mergeCell ref="E116:F116"/>
    <mergeCell ref="E117:F117"/>
    <mergeCell ref="E109:F109"/>
    <mergeCell ref="E110:F110"/>
    <mergeCell ref="E111:F111"/>
    <mergeCell ref="E112:F112"/>
    <mergeCell ref="E103:F103"/>
    <mergeCell ref="E104:F104"/>
    <mergeCell ref="E105:F105"/>
    <mergeCell ref="E106:F106"/>
    <mergeCell ref="E107:F107"/>
    <mergeCell ref="C15:G15"/>
    <mergeCell ref="C16:G16"/>
    <mergeCell ref="C75:G75"/>
    <mergeCell ref="A355:J355"/>
    <mergeCell ref="C77:G77"/>
    <mergeCell ref="H72:H74"/>
    <mergeCell ref="B72:B74"/>
    <mergeCell ref="A70:J70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8:F88"/>
    <mergeCell ref="E89:F89"/>
    <mergeCell ref="E90:F90"/>
    <mergeCell ref="E91:F91"/>
    <mergeCell ref="E92:F92"/>
    <mergeCell ref="E98:F98"/>
    <mergeCell ref="E99:F99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364:G364"/>
    <mergeCell ref="C368:G368"/>
    <mergeCell ref="C369:G369"/>
    <mergeCell ref="B386:D386"/>
    <mergeCell ref="C373:G373"/>
    <mergeCell ref="C375:G375"/>
    <mergeCell ref="H357:H359"/>
    <mergeCell ref="C357:G359"/>
    <mergeCell ref="D365:G365"/>
    <mergeCell ref="C360:G360"/>
    <mergeCell ref="C361:G361"/>
    <mergeCell ref="C362:G362"/>
    <mergeCell ref="B387:D387"/>
    <mergeCell ref="C374:G374"/>
    <mergeCell ref="B357:B359"/>
    <mergeCell ref="C363:G363"/>
    <mergeCell ref="D380:G380"/>
    <mergeCell ref="D381:G381"/>
    <mergeCell ref="D378:G378"/>
    <mergeCell ref="D379:G379"/>
    <mergeCell ref="D366:G366"/>
    <mergeCell ref="D376:G376"/>
    <mergeCell ref="D382:G382"/>
    <mergeCell ref="D383:G383"/>
    <mergeCell ref="J72:J74"/>
    <mergeCell ref="I72:I74"/>
    <mergeCell ref="A72:A74"/>
    <mergeCell ref="C76:G76"/>
    <mergeCell ref="C72:G74"/>
    <mergeCell ref="E87:F87"/>
    <mergeCell ref="I357:I359"/>
    <mergeCell ref="C353:G353"/>
    <mergeCell ref="A357:A359"/>
    <mergeCell ref="J357:J359"/>
    <mergeCell ref="D377:G377"/>
    <mergeCell ref="D370:G370"/>
    <mergeCell ref="D371:G371"/>
    <mergeCell ref="E100:F100"/>
    <mergeCell ref="E101:F101"/>
    <mergeCell ref="E102:F102"/>
    <mergeCell ref="E93:F93"/>
    <mergeCell ref="E94:F94"/>
    <mergeCell ref="E95:F95"/>
    <mergeCell ref="E96:F96"/>
    <mergeCell ref="E97:F97"/>
    <mergeCell ref="E108:F108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68" max="16383" man="1"/>
    <brk id="3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pin</cp:lastModifiedBy>
  <dcterms:created xsi:type="dcterms:W3CDTF">2009-02-13T09:10:05Z</dcterms:created>
  <dcterms:modified xsi:type="dcterms:W3CDTF">2020-04-24T07:10:16Z</dcterms:modified>
</cp:coreProperties>
</file>