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39" i="1"/>
  <c r="K39"/>
  <c r="J39"/>
  <c r="L38"/>
  <c r="K38"/>
  <c r="J38"/>
  <c r="L37"/>
  <c r="K37"/>
  <c r="J37"/>
  <c r="L36"/>
  <c r="K36"/>
  <c r="J36"/>
  <c r="L35"/>
  <c r="K35"/>
  <c r="J35"/>
  <c r="L34"/>
  <c r="K34"/>
  <c r="J34"/>
  <c r="L33"/>
  <c r="K33"/>
  <c r="J33"/>
  <c r="L3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123"/>
  <c r="K123"/>
  <c r="J123"/>
  <c r="L122"/>
  <c r="K122"/>
  <c r="J122"/>
  <c r="L121"/>
  <c r="K121"/>
  <c r="J121"/>
  <c r="L120"/>
  <c r="K120"/>
  <c r="J120"/>
  <c r="L119"/>
  <c r="K119"/>
  <c r="J119"/>
  <c r="L118"/>
  <c r="K118"/>
  <c r="J118"/>
  <c r="L117"/>
  <c r="K117"/>
  <c r="J117"/>
  <c r="L116"/>
  <c r="K116"/>
  <c r="J116"/>
  <c r="L115"/>
  <c r="K115"/>
  <c r="J115"/>
  <c r="L114"/>
  <c r="K114"/>
  <c r="J114"/>
  <c r="L113"/>
  <c r="K113"/>
  <c r="J113"/>
  <c r="L112"/>
  <c r="K112"/>
  <c r="J112"/>
  <c r="L111"/>
  <c r="K111"/>
  <c r="J111"/>
  <c r="L110"/>
  <c r="K110"/>
  <c r="J110"/>
  <c r="L109"/>
  <c r="K109"/>
  <c r="J109"/>
  <c r="L108"/>
  <c r="K108"/>
  <c r="J108"/>
  <c r="L107"/>
  <c r="K107"/>
  <c r="J107"/>
  <c r="L106"/>
  <c r="K106"/>
  <c r="J106"/>
  <c r="L105"/>
  <c r="K105"/>
  <c r="J105"/>
  <c r="L104"/>
  <c r="K104"/>
  <c r="J104"/>
  <c r="L103"/>
  <c r="K103"/>
  <c r="J103"/>
  <c r="L102"/>
  <c r="K102"/>
  <c r="J102"/>
  <c r="L101"/>
  <c r="K101"/>
  <c r="J101"/>
  <c r="L100"/>
  <c r="K100"/>
  <c r="J100"/>
  <c r="L99"/>
  <c r="K99"/>
  <c r="J99"/>
  <c r="L98"/>
  <c r="K98"/>
  <c r="J98"/>
  <c r="L97"/>
  <c r="K97"/>
  <c r="J97"/>
  <c r="L96"/>
  <c r="K96"/>
  <c r="J96"/>
  <c r="L95"/>
  <c r="K95"/>
  <c r="J95"/>
  <c r="L94"/>
  <c r="K94"/>
  <c r="J94"/>
  <c r="L93"/>
  <c r="K93"/>
  <c r="J93"/>
  <c r="L92"/>
  <c r="K92"/>
  <c r="J92"/>
  <c r="L91"/>
  <c r="K91"/>
  <c r="J91"/>
  <c r="L90"/>
  <c r="K90"/>
  <c r="J90"/>
  <c r="L89"/>
  <c r="K89"/>
  <c r="J89"/>
  <c r="L88"/>
  <c r="K88"/>
  <c r="J88"/>
  <c r="L87"/>
  <c r="K87"/>
  <c r="J87"/>
  <c r="L86"/>
  <c r="K86"/>
  <c r="J86"/>
  <c r="L85"/>
  <c r="K85"/>
  <c r="J85"/>
  <c r="L84"/>
  <c r="K84"/>
  <c r="J84"/>
  <c r="L83"/>
  <c r="K83"/>
  <c r="J83"/>
  <c r="L82"/>
  <c r="K82"/>
  <c r="J82"/>
  <c r="L81"/>
  <c r="K81"/>
  <c r="J81"/>
  <c r="L80"/>
  <c r="K80"/>
  <c r="J80"/>
  <c r="L79"/>
  <c r="K79"/>
  <c r="J79"/>
  <c r="L78"/>
  <c r="K78"/>
  <c r="J78"/>
  <c r="L77"/>
  <c r="K77"/>
  <c r="J77"/>
  <c r="L76"/>
  <c r="K76"/>
  <c r="J76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149"/>
  <c r="K149"/>
  <c r="L150"/>
  <c r="K150"/>
  <c r="J147"/>
  <c r="J148"/>
  <c r="J146"/>
  <c r="J134" s="1"/>
  <c r="J144"/>
  <c r="J139"/>
  <c r="I126"/>
  <c r="H134"/>
  <c r="H126" s="1"/>
  <c r="I134"/>
  <c r="K138"/>
  <c r="K139"/>
  <c r="L139"/>
  <c r="K143"/>
  <c r="K144"/>
  <c r="L144"/>
</calcChain>
</file>

<file path=xl/sharedStrings.xml><?xml version="1.0" encoding="utf-8"?>
<sst xmlns="http://schemas.openxmlformats.org/spreadsheetml/2006/main" count="648" uniqueCount="235">
  <si>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</si>
  <si>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</si>
  <si>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</si>
  <si>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</si>
  <si>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</si>
  <si>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</si>
  <si>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</si>
  <si>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</si>
  <si>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</si>
  <si>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</si>
  <si>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</si>
  <si>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</si>
  <si>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</si>
  <si>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</si>
  <si>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</si>
  <si>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</si>
  <si>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</si>
  <si>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</si>
  <si>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</si>
  <si>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</si>
  <si>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</si>
  <si>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</si>
  <si>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</si>
  <si>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</si>
  <si>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</si>
  <si>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</si>
  <si>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</si>
  <si>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</si>
  <si>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</si>
  <si>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</si>
  <si>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</si>
  <si>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</si>
  <si>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</si>
  <si>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</si>
  <si>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</si>
  <si>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</si>
  <si>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</si>
  <si>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</si>
  <si>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</si>
  <si>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</si>
  <si>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</si>
  <si>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</si>
  <si>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</si>
  <si>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</si>
  <si>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</si>
  <si>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</si>
  <si>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</si>
  <si>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</si>
  <si>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</si>
  <si>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</si>
  <si>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</si>
  <si>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</si>
  <si>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</si>
  <si>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</si>
  <si>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</si>
  <si>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</si>
  <si>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</si>
  <si>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</si>
  <si>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</si>
  <si>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ноября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</si>
  <si>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</si>
  <si>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</si>
  <si>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</si>
  <si>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</si>
  <si>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МЕСЯЦ</t>
  </si>
  <si>
    <t>3</t>
  </si>
  <si>
    <t>01.11.2019</t>
  </si>
  <si>
    <t>49608101</t>
  </si>
  <si>
    <t>Уменьшение прочих остатков денежных средств бюджетов городских поселений</t>
  </si>
  <si>
    <t>000</t>
  </si>
  <si>
    <t>01050201130000610</t>
  </si>
  <si>
    <t>01050201130000510</t>
  </si>
  <si>
    <t>Увеличение прочих остатков денежных средств бюджетов городских поселений</t>
  </si>
  <si>
    <t>Прочая закупка товаров, работ и услуг</t>
  </si>
  <si>
    <t>1800222300</t>
  </si>
  <si>
    <t>244</t>
  </si>
  <si>
    <t>0103</t>
  </si>
  <si>
    <t>1800222400</t>
  </si>
  <si>
    <t>9290002110</t>
  </si>
  <si>
    <t>Иные межбюджетные трансферты</t>
  </si>
  <si>
    <t>9170095210</t>
  </si>
  <si>
    <t>540</t>
  </si>
  <si>
    <t>0106</t>
  </si>
  <si>
    <t>Резервные средства</t>
  </si>
  <si>
    <t>9390010010</t>
  </si>
  <si>
    <t>870</t>
  </si>
  <si>
    <t>0111</t>
  </si>
  <si>
    <t>0900113110</t>
  </si>
  <si>
    <t>0113</t>
  </si>
  <si>
    <t>0900331100</t>
  </si>
  <si>
    <t>Исполнение судебных актов Российской Федерации и мировых соглашений по возмещению причиненного вреда</t>
  </si>
  <si>
    <t>9450010430</t>
  </si>
  <si>
    <t>831</t>
  </si>
  <si>
    <t>Уплата иных платежей</t>
  </si>
  <si>
    <t>853</t>
  </si>
  <si>
    <t>9460010410</t>
  </si>
  <si>
    <t>9460010420</t>
  </si>
  <si>
    <t>1900140110</t>
  </si>
  <si>
    <t>0310</t>
  </si>
  <si>
    <t>1900340110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</si>
  <si>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</si>
  <si>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</si>
  <si>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Бюджетные инвестиции в объекты капитального строительства государственной (муниципальной) собственности</t>
  </si>
  <si>
    <t>0900112400</t>
  </si>
  <si>
    <t>414</t>
  </si>
  <si>
    <t>0314</t>
  </si>
  <si>
    <t>0900112500</t>
  </si>
  <si>
    <t>0900112600</t>
  </si>
  <si>
    <t>0900112700</t>
  </si>
  <si>
    <t>2910121110</t>
  </si>
  <si>
    <t>0409</t>
  </si>
  <si>
    <t>2910121120</t>
  </si>
  <si>
    <t>2910121125</t>
  </si>
  <si>
    <t>2910121130</t>
  </si>
  <si>
    <t>2910121140</t>
  </si>
  <si>
    <t>2910121150</t>
  </si>
  <si>
    <t>2910121160</t>
  </si>
  <si>
    <t>2910171525</t>
  </si>
  <si>
    <t>2910171541</t>
  </si>
  <si>
    <t>2920299910</t>
  </si>
  <si>
    <t>9450010070</t>
  </si>
  <si>
    <t>0412</t>
  </si>
  <si>
    <t>9450010080</t>
  </si>
  <si>
    <t>Бюджетные инвестиции на приобретение объектов недвижимого имущества в государственную (муниципальную) собственность</t>
  </si>
  <si>
    <t>2400111100</t>
  </si>
  <si>
    <t>412</t>
  </si>
  <si>
    <t>0501</t>
  </si>
  <si>
    <t>2400111500</t>
  </si>
  <si>
    <t>240F309502</t>
  </si>
  <si>
    <t>240F309602</t>
  </si>
  <si>
    <t>240F311200</t>
  </si>
  <si>
    <t>9450010470</t>
  </si>
  <si>
    <t>9450081010</t>
  </si>
  <si>
    <t>Закупка товаров, работ, услуг в целях капитального ремонта государственного (муниципального) имущества</t>
  </si>
  <si>
    <t>9450081020</t>
  </si>
  <si>
    <t>243</t>
  </si>
  <si>
    <t>9450081021</t>
  </si>
  <si>
    <t>2500111110</t>
  </si>
  <si>
    <t>0502</t>
  </si>
  <si>
    <t>2700241110</t>
  </si>
  <si>
    <t>1000460240</t>
  </si>
  <si>
    <t>0503</t>
  </si>
  <si>
    <t>100F255551</t>
  </si>
  <si>
    <t>100F255552</t>
  </si>
  <si>
    <t>2210160010</t>
  </si>
  <si>
    <t>2210160011</t>
  </si>
  <si>
    <t>2220160030</t>
  </si>
  <si>
    <t>2230160040</t>
  </si>
  <si>
    <t>2240160050</t>
  </si>
  <si>
    <t>2240160051</t>
  </si>
  <si>
    <t>2250160061</t>
  </si>
  <si>
    <t>2250160062</t>
  </si>
  <si>
    <t>2260160060</t>
  </si>
  <si>
    <t>2260160061</t>
  </si>
  <si>
    <t>2260175260</t>
  </si>
  <si>
    <t>22601S5260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</si>
  <si>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</si>
  <si>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9450010031</t>
  </si>
  <si>
    <t>621</t>
  </si>
  <si>
    <t>0505</t>
  </si>
  <si>
    <t>9450010032</t>
  </si>
  <si>
    <t>0840410190</t>
  </si>
  <si>
    <t>0707</t>
  </si>
  <si>
    <t>0900221500</t>
  </si>
  <si>
    <t>9470070110</t>
  </si>
  <si>
    <t>0210199910</t>
  </si>
  <si>
    <t>0801</t>
  </si>
  <si>
    <t>Иные выплаты населению</t>
  </si>
  <si>
    <t>360</t>
  </si>
  <si>
    <t>1400199910</t>
  </si>
  <si>
    <t>9480080110</t>
  </si>
  <si>
    <t>Иные пенсии, социальные доплаты к пенсиям</t>
  </si>
  <si>
    <t>9450010040</t>
  </si>
  <si>
    <t>312</t>
  </si>
  <si>
    <t>1001</t>
  </si>
  <si>
    <t>0400130110</t>
  </si>
  <si>
    <t>1101</t>
  </si>
  <si>
    <t>0400221000</t>
  </si>
  <si>
    <t>9450010060</t>
  </si>
  <si>
    <t>1202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</si>
  <si>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</si>
  <si>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9450081030</t>
  </si>
  <si>
    <t>812</t>
  </si>
  <si>
    <t>Закупка товаров, работ, услуг в сфере информационно-коммуникационных технологий</t>
  </si>
  <si>
    <t>9450010050</t>
  </si>
  <si>
    <t>242</t>
  </si>
  <si>
    <t>1204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</si>
  <si>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</si>
  <si>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</si>
  <si>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</si>
  <si>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</si>
  <si>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</si>
  <si>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</si>
  <si>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</si>
  <si>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</si>
  <si>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</si>
  <si>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</si>
  <si>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</si>
  <si>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</si>
  <si>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</si>
  <si>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</si>
  <si>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</si>
  <si>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</si>
  <si>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</si>
  <si>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</si>
  <si>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</si>
  <si>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</si>
  <si>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</si>
  <si>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</si>
  <si>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</si>
  <si>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</si>
  <si>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</si>
  <si>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</si>
  <si>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</si>
  <si>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</si>
  <si>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</si>
  <si>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</si>
  <si>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</si>
  <si>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</si>
  <si>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</si>
  <si>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</si>
  <si>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</si>
  <si>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11646000130000140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</si>
  <si>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</si>
  <si>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</si>
  <si>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</si>
  <si>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</si>
  <si>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</si>
  <si>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</si>
  <si>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 бюджетам городских поселений</t>
  </si>
  <si>
    <t>20229999130000150</t>
  </si>
  <si>
    <t>Прочие безвозмездные поступления в бюджеты городских поселений</t>
  </si>
  <si>
    <t>20705030130000150</t>
  </si>
  <si>
    <t>Никифорова Т.В.</t>
  </si>
  <si>
    <t>Сташенина Н.К.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</si>
</sst>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83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19" borderId="0" xfId="0" applyFill="1"/>
    <xf numFmtId="49" fontId="0" fillId="18" borderId="0" xfId="0" applyNumberFormat="1" applyFill="1"/>
    <xf numFmtId="0" fontId="0" fillId="18" borderId="0" xfId="0" applyFill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8" borderId="0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center"/>
    </xf>
    <xf numFmtId="49" fontId="2" fillId="18" borderId="0" xfId="0" applyNumberFormat="1" applyFont="1" applyFill="1" applyBorder="1" applyAlignment="1">
      <alignment horizontal="right"/>
    </xf>
    <xf numFmtId="49" fontId="2" fillId="18" borderId="0" xfId="0" applyNumberFormat="1" applyFont="1" applyFill="1" applyBorder="1" applyAlignment="1">
      <alignment horizontal="right" wrapText="1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0" borderId="0" xfId="0" applyNumberFormat="1" applyFont="1" applyFill="1" applyBorder="1" applyAlignment="1">
      <alignment horizontal="right"/>
    </xf>
    <xf numFmtId="0" fontId="0" fillId="20" borderId="0" xfId="0" applyFill="1"/>
    <xf numFmtId="4" fontId="2" fillId="20" borderId="0" xfId="0" applyNumberFormat="1" applyFont="1" applyFill="1" applyBorder="1" applyAlignment="1">
      <alignment horizontal="right" wrapText="1"/>
    </xf>
    <xf numFmtId="49" fontId="0" fillId="21" borderId="0" xfId="0" applyNumberFormat="1" applyFill="1" applyAlignment="1">
      <alignment wrapText="1"/>
    </xf>
    <xf numFmtId="0" fontId="2" fillId="22" borderId="10" xfId="0" applyFont="1" applyFill="1" applyBorder="1" applyAlignment="1">
      <alignment horizontal="center"/>
    </xf>
    <xf numFmtId="0" fontId="2" fillId="22" borderId="0" xfId="0" applyFont="1" applyFill="1" applyAlignment="1">
      <alignment horizontal="centerContinuous"/>
    </xf>
    <xf numFmtId="0" fontId="2" fillId="22" borderId="0" xfId="0" applyFont="1" applyFill="1" applyAlignment="1">
      <alignment horizontal="left"/>
    </xf>
    <xf numFmtId="0" fontId="0" fillId="22" borderId="0" xfId="0" applyFill="1" applyAlignment="1">
      <alignment horizontal="left"/>
    </xf>
    <xf numFmtId="49" fontId="0" fillId="22" borderId="0" xfId="0" applyNumberFormat="1" applyFill="1"/>
    <xf numFmtId="49" fontId="2" fillId="22" borderId="4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right"/>
    </xf>
    <xf numFmtId="49" fontId="2" fillId="22" borderId="0" xfId="0" applyNumberFormat="1" applyFont="1" applyFill="1" applyBorder="1" applyAlignment="1">
      <alignment horizontal="center"/>
    </xf>
    <xf numFmtId="14" fontId="2" fillId="22" borderId="43" xfId="0" applyNumberFormat="1" applyFont="1" applyFill="1" applyBorder="1" applyAlignment="1">
      <alignment horizontal="center"/>
    </xf>
    <xf numFmtId="49" fontId="2" fillId="22" borderId="0" xfId="0" applyNumberFormat="1" applyFont="1" applyFill="1"/>
    <xf numFmtId="49" fontId="2" fillId="22" borderId="0" xfId="0" applyNumberFormat="1" applyFont="1" applyFill="1" applyAlignment="1">
      <alignment horizontal="right"/>
    </xf>
    <xf numFmtId="49" fontId="2" fillId="22" borderId="42" xfId="0" applyNumberFormat="1" applyFont="1" applyFill="1" applyBorder="1" applyAlignment="1">
      <alignment horizontal="center"/>
    </xf>
    <xf numFmtId="49" fontId="2" fillId="22" borderId="43" xfId="0" applyNumberFormat="1" applyFont="1" applyFill="1" applyBorder="1" applyAlignment="1">
      <alignment horizontal="center"/>
    </xf>
    <xf numFmtId="0" fontId="2" fillId="22" borderId="0" xfId="0" applyFont="1" applyFill="1" applyAlignment="1"/>
    <xf numFmtId="49" fontId="2" fillId="22" borderId="44" xfId="0" applyNumberFormat="1" applyFont="1" applyFill="1" applyBorder="1" applyAlignment="1">
      <alignment horizontal="center"/>
    </xf>
    <xf numFmtId="0" fontId="0" fillId="22" borderId="11" xfId="0" applyFill="1" applyBorder="1" applyAlignment="1">
      <alignment horizontal="left"/>
    </xf>
    <xf numFmtId="0" fontId="0" fillId="22" borderId="11" xfId="0" applyFill="1" applyBorder="1" applyAlignment="1"/>
    <xf numFmtId="49" fontId="0" fillId="22" borderId="11" xfId="0" applyNumberFormat="1" applyFill="1" applyBorder="1"/>
    <xf numFmtId="0" fontId="0" fillId="22" borderId="11" xfId="0" applyFill="1" applyBorder="1"/>
    <xf numFmtId="0" fontId="2" fillId="22" borderId="34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 vertical="center"/>
    </xf>
    <xf numFmtId="49" fontId="2" fillId="22" borderId="10" xfId="0" applyNumberFormat="1" applyFont="1" applyFill="1" applyBorder="1" applyAlignment="1">
      <alignment horizontal="center" vertical="center"/>
    </xf>
    <xf numFmtId="0" fontId="3" fillId="22" borderId="36" xfId="0" applyFont="1" applyFill="1" applyBorder="1" applyAlignment="1">
      <alignment horizontal="left" wrapText="1"/>
    </xf>
    <xf numFmtId="49" fontId="3" fillId="22" borderId="21" xfId="0" applyNumberFormat="1" applyFont="1" applyFill="1" applyBorder="1" applyAlignment="1">
      <alignment horizontal="center" wrapText="1"/>
    </xf>
    <xf numFmtId="4" fontId="2" fillId="22" borderId="12" xfId="0" applyNumberFormat="1" applyFont="1" applyFill="1" applyBorder="1" applyAlignment="1">
      <alignment horizontal="right"/>
    </xf>
    <xf numFmtId="4" fontId="2" fillId="22" borderId="48" xfId="0" applyNumberFormat="1" applyFont="1" applyFill="1" applyBorder="1" applyAlignment="1">
      <alignment horizontal="right"/>
    </xf>
    <xf numFmtId="0" fontId="3" fillId="22" borderId="37" xfId="0" applyFont="1" applyFill="1" applyBorder="1" applyAlignment="1">
      <alignment horizontal="left" wrapText="1"/>
    </xf>
    <xf numFmtId="49" fontId="3" fillId="22" borderId="15" xfId="0" applyNumberFormat="1" applyFont="1" applyFill="1" applyBorder="1" applyAlignment="1">
      <alignment horizontal="center" wrapText="1"/>
    </xf>
    <xf numFmtId="4" fontId="2" fillId="22" borderId="20" xfId="0" applyNumberFormat="1" applyFont="1" applyFill="1" applyBorder="1" applyAlignment="1">
      <alignment horizontal="right"/>
    </xf>
    <xf numFmtId="4" fontId="2" fillId="22" borderId="32" xfId="0" applyNumberFormat="1" applyFont="1" applyFill="1" applyBorder="1" applyAlignment="1">
      <alignment horizontal="right"/>
    </xf>
    <xf numFmtId="0" fontId="3" fillId="22" borderId="40" xfId="0" applyFont="1" applyFill="1" applyBorder="1" applyAlignment="1" applyProtection="1">
      <alignment horizontal="left" wrapText="1"/>
      <protection locked="0"/>
    </xf>
    <xf numFmtId="49" fontId="3" fillId="22" borderId="14" xfId="0" applyNumberFormat="1" applyFont="1" applyFill="1" applyBorder="1" applyAlignment="1" applyProtection="1">
      <alignment horizontal="center" wrapText="1"/>
      <protection locked="0"/>
    </xf>
    <xf numFmtId="49" fontId="2" fillId="22" borderId="49" xfId="0" applyNumberFormat="1" applyFont="1" applyFill="1" applyBorder="1" applyAlignment="1" applyProtection="1">
      <alignment horizontal="center" wrapText="1"/>
      <protection locked="0"/>
    </xf>
    <xf numFmtId="4" fontId="2" fillId="22" borderId="12" xfId="0" applyNumberFormat="1" applyFont="1" applyFill="1" applyBorder="1" applyAlignment="1" applyProtection="1">
      <alignment horizontal="right" wrapText="1"/>
      <protection locked="0"/>
    </xf>
    <xf numFmtId="4" fontId="2" fillId="22" borderId="20" xfId="0" applyNumberFormat="1" applyFont="1" applyFill="1" applyBorder="1" applyAlignment="1" applyProtection="1">
      <alignment horizontal="right" wrapText="1"/>
      <protection locked="0"/>
    </xf>
    <xf numFmtId="4" fontId="2" fillId="22" borderId="32" xfId="0" applyNumberFormat="1" applyFont="1" applyFill="1" applyBorder="1" applyAlignment="1">
      <alignment horizontal="right" wrapText="1"/>
    </xf>
    <xf numFmtId="0" fontId="3" fillId="22" borderId="13" xfId="0" applyFont="1" applyFill="1" applyBorder="1" applyAlignment="1">
      <alignment horizontal="left" wrapText="1"/>
    </xf>
    <xf numFmtId="49" fontId="3" fillId="22" borderId="17" xfId="0" applyNumberFormat="1" applyFont="1" applyFill="1" applyBorder="1" applyAlignment="1">
      <alignment horizontal="center" wrapText="1"/>
    </xf>
    <xf numFmtId="49" fontId="2" fillId="22" borderId="10" xfId="0" applyNumberFormat="1" applyFont="1" applyFill="1" applyBorder="1" applyAlignment="1">
      <alignment horizontal="center"/>
    </xf>
    <xf numFmtId="49" fontId="2" fillId="22" borderId="18" xfId="0" applyNumberFormat="1" applyFont="1" applyFill="1" applyBorder="1" applyAlignment="1">
      <alignment horizontal="center"/>
    </xf>
    <xf numFmtId="4" fontId="2" fillId="22" borderId="18" xfId="0" applyNumberFormat="1" applyFont="1" applyFill="1" applyBorder="1" applyAlignment="1">
      <alignment horizontal="right"/>
    </xf>
    <xf numFmtId="4" fontId="2" fillId="22" borderId="10" xfId="0" applyNumberFormat="1" applyFont="1" applyFill="1" applyBorder="1" applyAlignment="1">
      <alignment horizontal="right"/>
    </xf>
    <xf numFmtId="4" fontId="2" fillId="22" borderId="29" xfId="0" applyNumberFormat="1" applyFont="1" applyFill="1" applyBorder="1" applyAlignment="1">
      <alignment horizontal="right"/>
    </xf>
    <xf numFmtId="0" fontId="2" fillId="22" borderId="0" xfId="0" applyFont="1" applyFill="1" applyBorder="1" applyAlignment="1">
      <alignment wrapText="1"/>
    </xf>
    <xf numFmtId="49" fontId="2" fillId="22" borderId="0" xfId="0" applyNumberFormat="1" applyFont="1" applyFill="1" applyBorder="1" applyAlignment="1">
      <alignment wrapText="1"/>
    </xf>
    <xf numFmtId="49" fontId="2" fillId="22" borderId="0" xfId="0" applyNumberFormat="1" applyFont="1" applyFill="1" applyBorder="1"/>
    <xf numFmtId="0" fontId="3" fillId="22" borderId="27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>
      <alignment horizontal="right"/>
    </xf>
    <xf numFmtId="4" fontId="2" fillId="22" borderId="34" xfId="0" applyNumberFormat="1" applyFont="1" applyFill="1" applyBorder="1" applyAlignment="1">
      <alignment horizontal="right"/>
    </xf>
    <xf numFmtId="4" fontId="2" fillId="22" borderId="35" xfId="0" applyNumberFormat="1" applyFont="1" applyFill="1" applyBorder="1" applyAlignment="1">
      <alignment horizontal="right"/>
    </xf>
    <xf numFmtId="49" fontId="2" fillId="22" borderId="51" xfId="0" applyNumberFormat="1" applyFont="1" applyFill="1" applyBorder="1" applyAlignment="1" applyProtection="1">
      <alignment horizontal="center" wrapText="1"/>
      <protection locked="0"/>
    </xf>
    <xf numFmtId="49" fontId="2" fillId="22" borderId="50" xfId="0" applyNumberFormat="1" applyFont="1" applyFill="1" applyBorder="1" applyAlignment="1" applyProtection="1">
      <alignment horizontal="center" wrapText="1"/>
      <protection locked="0"/>
    </xf>
    <xf numFmtId="0" fontId="3" fillId="22" borderId="16" xfId="0" applyFont="1" applyFill="1" applyBorder="1" applyAlignment="1">
      <alignment horizontal="left" wrapText="1"/>
    </xf>
    <xf numFmtId="0" fontId="3" fillId="22" borderId="17" xfId="0" applyFont="1" applyFill="1" applyBorder="1" applyAlignment="1">
      <alignment horizontal="left" wrapText="1"/>
    </xf>
    <xf numFmtId="49" fontId="2" fillId="22" borderId="19" xfId="0" applyNumberFormat="1" applyFont="1" applyFill="1" applyBorder="1" applyAlignment="1">
      <alignment horizontal="center"/>
    </xf>
    <xf numFmtId="4" fontId="2" fillId="22" borderId="19" xfId="0" applyNumberFormat="1" applyFont="1" applyFill="1" applyBorder="1" applyAlignment="1">
      <alignment horizontal="right"/>
    </xf>
    <xf numFmtId="4" fontId="2" fillId="22" borderId="28" xfId="0" applyNumberFormat="1" applyFont="1" applyFill="1" applyBorder="1" applyAlignment="1">
      <alignment horizontal="right"/>
    </xf>
    <xf numFmtId="4" fontId="2" fillId="22" borderId="30" xfId="0" applyNumberFormat="1" applyFont="1" applyFill="1" applyBorder="1" applyAlignment="1">
      <alignment horizontal="right"/>
    </xf>
    <xf numFmtId="0" fontId="3" fillId="22" borderId="0" xfId="0" applyFont="1" applyFill="1" applyBorder="1" applyAlignment="1">
      <alignment horizontal="left" wrapText="1"/>
    </xf>
    <xf numFmtId="4" fontId="2" fillId="22" borderId="0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left" wrapText="1"/>
    </xf>
    <xf numFmtId="0" fontId="3" fillId="22" borderId="24" xfId="0" applyFont="1" applyFill="1" applyBorder="1" applyAlignment="1">
      <alignment horizontal="center" wrapText="1"/>
    </xf>
    <xf numFmtId="4" fontId="2" fillId="22" borderId="31" xfId="0" applyNumberFormat="1" applyFont="1" applyFill="1" applyBorder="1" applyAlignment="1">
      <alignment horizontal="right"/>
    </xf>
    <xf numFmtId="49" fontId="2" fillId="22" borderId="45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0" fillId="22" borderId="11" xfId="0" applyNumberForma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right"/>
    </xf>
    <xf numFmtId="0" fontId="3" fillId="22" borderId="38" xfId="0" applyFont="1" applyFill="1" applyBorder="1" applyAlignment="1">
      <alignment horizontal="left" wrapText="1"/>
    </xf>
    <xf numFmtId="0" fontId="3" fillId="22" borderId="39" xfId="0" applyFont="1" applyFill="1" applyBorder="1" applyAlignment="1">
      <alignment horizontal="left" wrapText="1"/>
    </xf>
    <xf numFmtId="49" fontId="3" fillId="22" borderId="22" xfId="0" applyNumberFormat="1" applyFont="1" applyFill="1" applyBorder="1" applyAlignment="1">
      <alignment horizontal="center" wrapText="1"/>
    </xf>
    <xf numFmtId="4" fontId="2" fillId="22" borderId="25" xfId="0" applyNumberFormat="1" applyFont="1" applyFill="1" applyBorder="1" applyAlignment="1">
      <alignment horizontal="center"/>
    </xf>
    <xf numFmtId="4" fontId="2" fillId="22" borderId="26" xfId="0" applyNumberFormat="1" applyFont="1" applyFill="1" applyBorder="1" applyAlignment="1">
      <alignment horizontal="center"/>
    </xf>
    <xf numFmtId="4" fontId="2" fillId="22" borderId="27" xfId="0" applyNumberFormat="1" applyFont="1" applyFill="1" applyBorder="1" applyAlignment="1">
      <alignment horizontal="center"/>
    </xf>
    <xf numFmtId="49" fontId="3" fillId="22" borderId="14" xfId="0" applyNumberFormat="1" applyFont="1" applyFill="1" applyBorder="1" applyAlignment="1">
      <alignment horizontal="center" wrapText="1"/>
    </xf>
    <xf numFmtId="4" fontId="2" fillId="22" borderId="33" xfId="0" applyNumberFormat="1" applyFont="1" applyFill="1" applyBorder="1" applyAlignment="1">
      <alignment horizontal="center"/>
    </xf>
    <xf numFmtId="4" fontId="2" fillId="22" borderId="34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0" fontId="3" fillId="23" borderId="38" xfId="0" applyFont="1" applyFill="1" applyBorder="1" applyAlignment="1" applyProtection="1">
      <alignment horizontal="left" wrapText="1"/>
      <protection locked="0"/>
    </xf>
    <xf numFmtId="49" fontId="3" fillId="23" borderId="14" xfId="0" applyNumberFormat="1" applyFont="1" applyFill="1" applyBorder="1" applyAlignment="1" applyProtection="1">
      <alignment horizontal="center" wrapText="1"/>
      <protection locked="0"/>
    </xf>
    <xf numFmtId="49" fontId="2" fillId="23" borderId="49" xfId="0" applyNumberFormat="1" applyFont="1" applyFill="1" applyBorder="1" applyAlignment="1" applyProtection="1">
      <alignment horizontal="center" wrapText="1"/>
      <protection locked="0"/>
    </xf>
    <xf numFmtId="4" fontId="2" fillId="23" borderId="12" xfId="0" applyNumberFormat="1" applyFont="1" applyFill="1" applyBorder="1" applyAlignment="1" applyProtection="1">
      <alignment horizontal="right" wrapText="1"/>
      <protection locked="0"/>
    </xf>
    <xf numFmtId="4" fontId="2" fillId="23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9" fontId="3" fillId="22" borderId="15" xfId="0" applyNumberFormat="1" applyFont="1" applyFill="1" applyBorder="1" applyAlignment="1">
      <alignment horizontal="left" wrapText="1"/>
    </xf>
    <xf numFmtId="49" fontId="2" fillId="22" borderId="12" xfId="0" applyNumberFormat="1" applyFont="1" applyFill="1" applyBorder="1" applyAlignment="1">
      <alignment horizontal="center"/>
    </xf>
    <xf numFmtId="4" fontId="2" fillId="22" borderId="12" xfId="0" applyNumberFormat="1" applyFont="1" applyFill="1" applyBorder="1" applyAlignment="1">
      <alignment horizontal="center"/>
    </xf>
    <xf numFmtId="4" fontId="2" fillId="22" borderId="20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 applyProtection="1">
      <alignment horizontal="right"/>
    </xf>
    <xf numFmtId="49" fontId="2" fillId="22" borderId="49" xfId="0" applyNumberFormat="1" applyFont="1" applyFill="1" applyBorder="1" applyAlignment="1" applyProtection="1">
      <alignment horizontal="center"/>
      <protection locked="0"/>
    </xf>
    <xf numFmtId="4" fontId="2" fillId="22" borderId="12" xfId="0" applyNumberFormat="1" applyFont="1" applyFill="1" applyBorder="1" applyAlignment="1" applyProtection="1">
      <alignment horizontal="right"/>
      <protection locked="0"/>
    </xf>
    <xf numFmtId="0" fontId="2" fillId="22" borderId="32" xfId="0" applyNumberFormat="1" applyFont="1" applyFill="1" applyBorder="1" applyAlignment="1">
      <alignment horizontal="center"/>
    </xf>
    <xf numFmtId="0" fontId="3" fillId="22" borderId="46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 applyProtection="1">
      <alignment horizontal="right"/>
      <protection locked="0"/>
    </xf>
    <xf numFmtId="49" fontId="2" fillId="22" borderId="35" xfId="0" applyNumberFormat="1" applyFont="1" applyFill="1" applyBorder="1" applyAlignment="1">
      <alignment horizontal="center"/>
    </xf>
    <xf numFmtId="0" fontId="2" fillId="22" borderId="0" xfId="0" applyFon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center" wrapText="1"/>
    </xf>
    <xf numFmtId="49" fontId="2" fillId="22" borderId="1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center"/>
    </xf>
    <xf numFmtId="0" fontId="0" fillId="22" borderId="0" xfId="0" applyFill="1"/>
    <xf numFmtId="49" fontId="0" fillId="22" borderId="11" xfId="0" applyNumberFormat="1" applyFont="1" applyFill="1" applyBorder="1" applyAlignment="1">
      <alignment horizontal="center"/>
    </xf>
    <xf numFmtId="49" fontId="2" fillId="22" borderId="53" xfId="0" applyNumberFormat="1" applyFont="1" applyFill="1" applyBorder="1" applyAlignment="1" applyProtection="1">
      <alignment horizontal="center" wrapText="1"/>
      <protection locked="0"/>
    </xf>
    <xf numFmtId="49" fontId="2" fillId="22" borderId="52" xfId="0" applyNumberFormat="1" applyFont="1" applyFill="1" applyBorder="1" applyAlignment="1" applyProtection="1">
      <alignment horizontal="center" wrapText="1"/>
      <protection locked="0"/>
    </xf>
    <xf numFmtId="49" fontId="2" fillId="22" borderId="33" xfId="0" applyNumberFormat="1" applyFont="1" applyFill="1" applyBorder="1" applyAlignment="1" applyProtection="1">
      <alignment horizontal="center" wrapText="1"/>
      <protection locked="0"/>
    </xf>
    <xf numFmtId="49" fontId="2" fillId="22" borderId="66" xfId="0" applyNumberFormat="1" applyFont="1" applyFill="1" applyBorder="1" applyAlignment="1" applyProtection="1">
      <alignment horizontal="center" wrapText="1"/>
      <protection locked="0"/>
    </xf>
    <xf numFmtId="49" fontId="2" fillId="22" borderId="65" xfId="0" applyNumberFormat="1" applyFont="1" applyFill="1" applyBorder="1" applyAlignment="1">
      <alignment horizontal="center"/>
    </xf>
    <xf numFmtId="49" fontId="2" fillId="22" borderId="11" xfId="0" applyNumberFormat="1" applyFont="1" applyFill="1" applyBorder="1" applyAlignment="1">
      <alignment horizontal="center"/>
    </xf>
    <xf numFmtId="49" fontId="2" fillId="22" borderId="12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 applyProtection="1">
      <alignment horizontal="center"/>
      <protection locked="0"/>
    </xf>
    <xf numFmtId="49" fontId="2" fillId="22" borderId="33" xfId="0" applyNumberFormat="1" applyFont="1" applyFill="1" applyBorder="1" applyAlignment="1" applyProtection="1">
      <alignment horizontal="center"/>
      <protection locked="0"/>
    </xf>
    <xf numFmtId="49" fontId="2" fillId="23" borderId="52" xfId="0" applyNumberFormat="1" applyFont="1" applyFill="1" applyBorder="1" applyAlignment="1" applyProtection="1">
      <alignment horizontal="center" wrapText="1"/>
      <protection locked="0"/>
    </xf>
    <xf numFmtId="49" fontId="2" fillId="23" borderId="33" xfId="0" applyNumberFormat="1" applyFont="1" applyFill="1" applyBorder="1" applyAlignment="1" applyProtection="1">
      <alignment horizontal="center" wrapText="1"/>
      <protection locked="0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2" borderId="54" xfId="0" applyNumberFormat="1" applyFont="1" applyFill="1" applyBorder="1" applyAlignment="1">
      <alignment horizontal="center" vertical="center" wrapText="1"/>
    </xf>
    <xf numFmtId="49" fontId="2" fillId="22" borderId="26" xfId="0" applyNumberFormat="1" applyFont="1" applyFill="1" applyBorder="1" applyAlignment="1">
      <alignment horizontal="center" vertical="center" wrapText="1"/>
    </xf>
    <xf numFmtId="49" fontId="2" fillId="22" borderId="20" xfId="0" applyNumberFormat="1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center"/>
    </xf>
    <xf numFmtId="0" fontId="1" fillId="22" borderId="25" xfId="0" applyFont="1" applyFill="1" applyBorder="1" applyAlignment="1">
      <alignment horizontal="center"/>
    </xf>
    <xf numFmtId="49" fontId="2" fillId="22" borderId="11" xfId="0" applyNumberFormat="1" applyFont="1" applyFill="1" applyBorder="1" applyAlignment="1">
      <alignment horizontal="left" wrapText="1"/>
    </xf>
    <xf numFmtId="49" fontId="2" fillId="22" borderId="52" xfId="0" applyNumberFormat="1" applyFont="1" applyFill="1" applyBorder="1" applyAlignment="1">
      <alignment horizontal="left"/>
    </xf>
    <xf numFmtId="0" fontId="2" fillId="22" borderId="0" xfId="0" applyFont="1" applyFill="1" applyAlignment="1">
      <alignment horizontal="left"/>
    </xf>
    <xf numFmtId="0" fontId="2" fillId="22" borderId="60" xfId="0" applyFont="1" applyFill="1" applyBorder="1" applyAlignment="1">
      <alignment horizontal="center" vertical="center"/>
    </xf>
    <xf numFmtId="0" fontId="2" fillId="22" borderId="61" xfId="0" applyFont="1" applyFill="1" applyBorder="1" applyAlignment="1">
      <alignment horizontal="center" vertical="center"/>
    </xf>
    <xf numFmtId="0" fontId="2" fillId="22" borderId="18" xfId="0" applyFont="1" applyFill="1" applyBorder="1" applyAlignment="1">
      <alignment horizontal="center" vertical="center"/>
    </xf>
    <xf numFmtId="0" fontId="1" fillId="22" borderId="0" xfId="0" applyFont="1" applyFill="1" applyBorder="1" applyAlignment="1">
      <alignment horizontal="center"/>
    </xf>
    <xf numFmtId="49" fontId="2" fillId="22" borderId="62" xfId="0" applyNumberFormat="1" applyFont="1" applyFill="1" applyBorder="1" applyAlignment="1">
      <alignment horizontal="center" vertical="center" wrapText="1"/>
    </xf>
    <xf numFmtId="49" fontId="2" fillId="22" borderId="63" xfId="0" applyNumberFormat="1" applyFont="1" applyFill="1" applyBorder="1" applyAlignment="1">
      <alignment horizontal="center" vertical="center" wrapText="1"/>
    </xf>
    <xf numFmtId="49" fontId="2" fillId="22" borderId="64" xfId="0" applyNumberFormat="1" applyFont="1" applyFill="1" applyBorder="1" applyAlignment="1">
      <alignment horizontal="center" vertical="center" wrapText="1"/>
    </xf>
    <xf numFmtId="49" fontId="2" fillId="22" borderId="39" xfId="0" applyNumberFormat="1" applyFont="1" applyFill="1" applyBorder="1" applyAlignment="1">
      <alignment horizontal="center" vertical="center" wrapText="1"/>
    </xf>
    <xf numFmtId="49" fontId="2" fillId="22" borderId="0" xfId="0" applyNumberFormat="1" applyFont="1" applyFill="1" applyBorder="1" applyAlignment="1">
      <alignment horizontal="center" vertical="center" wrapText="1"/>
    </xf>
    <xf numFmtId="49" fontId="2" fillId="22" borderId="25" xfId="0" applyNumberFormat="1" applyFont="1" applyFill="1" applyBorder="1" applyAlignment="1">
      <alignment horizontal="center" vertical="center" wrapText="1"/>
    </xf>
    <xf numFmtId="49" fontId="2" fillId="22" borderId="65" xfId="0" applyNumberFormat="1" applyFont="1" applyFill="1" applyBorder="1" applyAlignment="1">
      <alignment horizontal="center" vertical="center" wrapText="1"/>
    </xf>
    <xf numFmtId="49" fontId="2" fillId="22" borderId="11" xfId="0" applyNumberFormat="1" applyFont="1" applyFill="1" applyBorder="1" applyAlignment="1">
      <alignment horizontal="center" vertical="center" wrapText="1"/>
    </xf>
    <xf numFmtId="49" fontId="2" fillId="22" borderId="12" xfId="0" applyNumberFormat="1" applyFont="1" applyFill="1" applyBorder="1" applyAlignment="1">
      <alignment horizontal="center" vertical="center" wrapText="1"/>
    </xf>
    <xf numFmtId="49" fontId="3" fillId="22" borderId="57" xfId="0" applyNumberFormat="1" applyFont="1" applyFill="1" applyBorder="1" applyAlignment="1">
      <alignment horizontal="center" wrapText="1"/>
    </xf>
    <xf numFmtId="49" fontId="3" fillId="22" borderId="58" xfId="0" applyNumberFormat="1" applyFont="1" applyFill="1" applyBorder="1" applyAlignment="1">
      <alignment horizontal="center" wrapText="1"/>
    </xf>
    <xf numFmtId="49" fontId="3" fillId="22" borderId="59" xfId="0" applyNumberFormat="1" applyFont="1" applyFill="1" applyBorder="1" applyAlignment="1">
      <alignment horizontal="center" wrapText="1"/>
    </xf>
    <xf numFmtId="49" fontId="3" fillId="22" borderId="47" xfId="0" applyNumberFormat="1" applyFont="1" applyFill="1" applyBorder="1" applyAlignment="1">
      <alignment horizontal="center" wrapText="1"/>
    </xf>
    <xf numFmtId="49" fontId="3" fillId="22" borderId="52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2" fillId="22" borderId="55" xfId="0" applyNumberFormat="1" applyFont="1" applyFill="1" applyBorder="1" applyAlignment="1">
      <alignment horizontal="center"/>
    </xf>
    <xf numFmtId="49" fontId="2" fillId="22" borderId="56" xfId="0" applyNumberFormat="1" applyFont="1" applyFill="1" applyBorder="1" applyAlignment="1">
      <alignment horizontal="center"/>
    </xf>
    <xf numFmtId="49" fontId="2" fillId="22" borderId="31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2" fillId="22" borderId="47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>
      <alignment horizontal="center"/>
    </xf>
    <xf numFmtId="49" fontId="2" fillId="22" borderId="33" xfId="0" applyNumberFormat="1" applyFont="1" applyFill="1" applyBorder="1" applyAlignment="1">
      <alignment horizontal="center"/>
    </xf>
    <xf numFmtId="49" fontId="0" fillId="22" borderId="11" xfId="0" applyNumberFormat="1" applyFont="1" applyFill="1" applyBorder="1" applyAlignment="1">
      <alignment horizontal="center" wrapText="1"/>
    </xf>
    <xf numFmtId="49" fontId="3" fillId="22" borderId="62" xfId="0" applyNumberFormat="1" applyFont="1" applyFill="1" applyBorder="1" applyAlignment="1">
      <alignment horizontal="center" wrapText="1"/>
    </xf>
    <xf numFmtId="49" fontId="3" fillId="22" borderId="63" xfId="0" applyNumberFormat="1" applyFont="1" applyFill="1" applyBorder="1" applyAlignment="1">
      <alignment horizontal="center" wrapText="1"/>
    </xf>
    <xf numFmtId="49" fontId="3" fillId="22" borderId="64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63"/>
  <sheetViews>
    <sheetView tabSelected="1" topLeftCell="A132" zoomScaleNormal="100" workbookViewId="0">
      <selection activeCell="A156" sqref="A156:XFD157"/>
    </sheetView>
  </sheetViews>
  <sheetFormatPr defaultRowHeight="12.75"/>
  <cols>
    <col min="1" max="1" width="45.7109375" style="129" customWidth="1"/>
    <col min="2" max="3" width="5.7109375" style="129" customWidth="1"/>
    <col min="4" max="4" width="7.7109375" style="129" customWidth="1"/>
    <col min="5" max="5" width="10.7109375" style="129" customWidth="1"/>
    <col min="6" max="7" width="5.7109375" style="129" customWidth="1"/>
    <col min="8" max="10" width="19.7109375" style="129" customWidth="1"/>
    <col min="11" max="11" width="24.28515625" hidden="1" customWidth="1"/>
    <col min="12" max="12" width="34.7109375" hidden="1" customWidth="1"/>
  </cols>
  <sheetData>
    <row r="1" spans="1:12" ht="15.75" thickBot="1">
      <c r="A1" s="148" t="s">
        <v>35</v>
      </c>
      <c r="B1" s="148"/>
      <c r="C1" s="148"/>
      <c r="D1" s="148"/>
      <c r="E1" s="148"/>
      <c r="F1" s="148"/>
      <c r="G1" s="148"/>
      <c r="H1" s="148"/>
      <c r="I1" s="149"/>
      <c r="J1" s="24" t="s">
        <v>3</v>
      </c>
      <c r="K1" s="2" t="s">
        <v>62</v>
      </c>
      <c r="L1" s="1"/>
    </row>
    <row r="2" spans="1:12">
      <c r="A2" s="25"/>
      <c r="B2" s="26"/>
      <c r="C2" s="27"/>
      <c r="D2" s="27"/>
      <c r="E2" s="27"/>
      <c r="F2" s="27"/>
      <c r="G2" s="27"/>
      <c r="H2" s="28"/>
      <c r="I2" s="28"/>
      <c r="J2" s="29" t="s">
        <v>19</v>
      </c>
      <c r="K2" s="2" t="s">
        <v>65</v>
      </c>
      <c r="L2" s="1"/>
    </row>
    <row r="3" spans="1:12">
      <c r="A3" s="30" t="s">
        <v>50</v>
      </c>
      <c r="B3" s="136" t="s">
        <v>59</v>
      </c>
      <c r="C3" s="136"/>
      <c r="D3" s="136"/>
      <c r="E3" s="31"/>
      <c r="F3" s="31"/>
      <c r="G3" s="152"/>
      <c r="H3" s="152"/>
      <c r="I3" s="30" t="s">
        <v>22</v>
      </c>
      <c r="J3" s="32">
        <v>43770</v>
      </c>
      <c r="K3" s="2" t="s">
        <v>8</v>
      </c>
      <c r="L3" s="1"/>
    </row>
    <row r="4" spans="1:12">
      <c r="A4" s="26"/>
      <c r="B4" s="26"/>
      <c r="C4" s="26"/>
      <c r="D4" s="26"/>
      <c r="E4" s="26"/>
      <c r="F4" s="26"/>
      <c r="G4" s="26"/>
      <c r="H4" s="33"/>
      <c r="I4" s="34" t="s">
        <v>21</v>
      </c>
      <c r="J4" s="35" t="s">
        <v>60</v>
      </c>
      <c r="K4" s="2" t="s">
        <v>66</v>
      </c>
      <c r="L4" s="1"/>
    </row>
    <row r="5" spans="1:12" ht="21" customHeight="1">
      <c r="A5" s="26" t="s">
        <v>36</v>
      </c>
      <c r="B5" s="150" t="s">
        <v>61</v>
      </c>
      <c r="C5" s="150"/>
      <c r="D5" s="150"/>
      <c r="E5" s="150"/>
      <c r="F5" s="150"/>
      <c r="G5" s="150"/>
      <c r="H5" s="150"/>
      <c r="I5" s="34" t="s">
        <v>30</v>
      </c>
      <c r="J5" s="36" t="s">
        <v>62</v>
      </c>
      <c r="K5" s="2"/>
      <c r="L5" s="1"/>
    </row>
    <row r="6" spans="1:12">
      <c r="A6" s="26" t="s">
        <v>37</v>
      </c>
      <c r="B6" s="151" t="s">
        <v>58</v>
      </c>
      <c r="C6" s="151"/>
      <c r="D6" s="151"/>
      <c r="E6" s="151"/>
      <c r="F6" s="151"/>
      <c r="G6" s="151"/>
      <c r="H6" s="151"/>
      <c r="I6" s="34" t="s">
        <v>56</v>
      </c>
      <c r="J6" s="36" t="s">
        <v>67</v>
      </c>
      <c r="K6" s="2" t="s">
        <v>65</v>
      </c>
      <c r="L6" s="1"/>
    </row>
    <row r="7" spans="1:12">
      <c r="A7" s="37" t="s">
        <v>57</v>
      </c>
      <c r="B7" s="26"/>
      <c r="C7" s="26"/>
      <c r="D7" s="26"/>
      <c r="E7" s="26"/>
      <c r="F7" s="26"/>
      <c r="G7" s="26"/>
      <c r="H7" s="33"/>
      <c r="I7" s="34"/>
      <c r="J7" s="36"/>
      <c r="K7" s="2"/>
    </row>
    <row r="8" spans="1:12" ht="13.5" thickBot="1">
      <c r="A8" s="26" t="s">
        <v>1</v>
      </c>
      <c r="B8" s="26"/>
      <c r="C8" s="26"/>
      <c r="D8" s="26"/>
      <c r="E8" s="26"/>
      <c r="F8" s="26"/>
      <c r="G8" s="26"/>
      <c r="H8" s="33"/>
      <c r="I8" s="33"/>
      <c r="J8" s="38" t="s">
        <v>0</v>
      </c>
      <c r="K8" s="2" t="s">
        <v>63</v>
      </c>
    </row>
    <row r="9" spans="1:12" ht="15">
      <c r="A9" s="156" t="s">
        <v>29</v>
      </c>
      <c r="B9" s="156"/>
      <c r="C9" s="156"/>
      <c r="D9" s="156"/>
      <c r="E9" s="156"/>
      <c r="F9" s="156"/>
      <c r="G9" s="156"/>
      <c r="H9" s="156"/>
      <c r="I9" s="156"/>
      <c r="J9" s="156"/>
      <c r="K9" s="18" t="s">
        <v>64</v>
      </c>
    </row>
    <row r="10" spans="1:12">
      <c r="A10" s="39"/>
      <c r="B10" s="39"/>
      <c r="C10" s="40"/>
      <c r="D10" s="40"/>
      <c r="E10" s="40"/>
      <c r="F10" s="40"/>
      <c r="G10" s="40"/>
      <c r="H10" s="41"/>
      <c r="I10" s="41"/>
      <c r="J10" s="42"/>
      <c r="K10" s="19"/>
    </row>
    <row r="11" spans="1:12" ht="12.75" customHeight="1">
      <c r="A11" s="145" t="s">
        <v>38</v>
      </c>
      <c r="B11" s="145" t="s">
        <v>39</v>
      </c>
      <c r="C11" s="157" t="s">
        <v>40</v>
      </c>
      <c r="D11" s="158"/>
      <c r="E11" s="158"/>
      <c r="F11" s="158"/>
      <c r="G11" s="159"/>
      <c r="H11" s="145" t="s">
        <v>41</v>
      </c>
      <c r="I11" s="145" t="s">
        <v>23</v>
      </c>
      <c r="J11" s="145" t="s">
        <v>42</v>
      </c>
      <c r="K11" s="12"/>
    </row>
    <row r="12" spans="1:12">
      <c r="A12" s="146"/>
      <c r="B12" s="146"/>
      <c r="C12" s="160"/>
      <c r="D12" s="161"/>
      <c r="E12" s="161"/>
      <c r="F12" s="161"/>
      <c r="G12" s="162"/>
      <c r="H12" s="146"/>
      <c r="I12" s="146"/>
      <c r="J12" s="146"/>
      <c r="K12" s="12"/>
    </row>
    <row r="13" spans="1:12">
      <c r="A13" s="147"/>
      <c r="B13" s="147"/>
      <c r="C13" s="163"/>
      <c r="D13" s="164"/>
      <c r="E13" s="164"/>
      <c r="F13" s="164"/>
      <c r="G13" s="165"/>
      <c r="H13" s="147"/>
      <c r="I13" s="147"/>
      <c r="J13" s="147"/>
      <c r="K13" s="12"/>
    </row>
    <row r="14" spans="1:12" ht="13.5" thickBot="1">
      <c r="A14" s="43">
        <v>1</v>
      </c>
      <c r="B14" s="44">
        <v>2</v>
      </c>
      <c r="C14" s="153">
        <v>3</v>
      </c>
      <c r="D14" s="154"/>
      <c r="E14" s="154"/>
      <c r="F14" s="154"/>
      <c r="G14" s="155"/>
      <c r="H14" s="45" t="s">
        <v>2</v>
      </c>
      <c r="I14" s="45" t="s">
        <v>25</v>
      </c>
      <c r="J14" s="45" t="s">
        <v>26</v>
      </c>
      <c r="K14" s="13"/>
    </row>
    <row r="15" spans="1:12">
      <c r="A15" s="46" t="s">
        <v>28</v>
      </c>
      <c r="B15" s="47" t="s">
        <v>6</v>
      </c>
      <c r="C15" s="166" t="s">
        <v>17</v>
      </c>
      <c r="D15" s="167"/>
      <c r="E15" s="167"/>
      <c r="F15" s="167"/>
      <c r="G15" s="168"/>
      <c r="H15" s="48">
        <v>91487786.799999997</v>
      </c>
      <c r="I15" s="48">
        <v>69196093.120000005</v>
      </c>
      <c r="J15" s="49">
        <v>23298662.829999998</v>
      </c>
    </row>
    <row r="16" spans="1:12">
      <c r="A16" s="50" t="s">
        <v>4</v>
      </c>
      <c r="B16" s="51"/>
      <c r="C16" s="169"/>
      <c r="D16" s="170"/>
      <c r="E16" s="170"/>
      <c r="F16" s="170"/>
      <c r="G16" s="171"/>
      <c r="H16" s="48"/>
      <c r="I16" s="52"/>
      <c r="J16" s="53"/>
    </row>
    <row r="17" spans="1:12" s="7" customFormat="1" ht="56.25">
      <c r="A17" s="54" t="s">
        <v>187</v>
      </c>
      <c r="B17" s="55" t="s">
        <v>6</v>
      </c>
      <c r="C17" s="56" t="s">
        <v>69</v>
      </c>
      <c r="D17" s="131" t="s">
        <v>188</v>
      </c>
      <c r="E17" s="132"/>
      <c r="F17" s="132"/>
      <c r="G17" s="133"/>
      <c r="H17" s="57">
        <v>24830000</v>
      </c>
      <c r="I17" s="58">
        <v>18241313.949999999</v>
      </c>
      <c r="J17" s="59">
        <f t="shared" ref="J17:J39" si="0">IF(IF(H17="",0,H17)=0,0,(IF(H17&gt;0,IF(I17&gt;H17,0,H17-I17),IF(I17&gt;H17,H17-I17,0))))</f>
        <v>6588686.0499999998</v>
      </c>
      <c r="K17" s="17" t="str">
        <f t="shared" ref="K17:K39" si="1">C17 &amp; D17 &amp; G17</f>
        <v>00010102010010000110</v>
      </c>
      <c r="L17" s="6" t="str">
        <f t="shared" ref="L17:L39" si="2">C17 &amp; D17 &amp; G17</f>
        <v>00010102010010000110</v>
      </c>
    </row>
    <row r="18" spans="1:12" s="7" customFormat="1" ht="90">
      <c r="A18" s="54" t="s">
        <v>189</v>
      </c>
      <c r="B18" s="55" t="s">
        <v>6</v>
      </c>
      <c r="C18" s="56" t="s">
        <v>69</v>
      </c>
      <c r="D18" s="131" t="s">
        <v>190</v>
      </c>
      <c r="E18" s="132"/>
      <c r="F18" s="132"/>
      <c r="G18" s="133"/>
      <c r="H18" s="57">
        <v>100000</v>
      </c>
      <c r="I18" s="58">
        <v>110301.58</v>
      </c>
      <c r="J18" s="59">
        <f t="shared" si="0"/>
        <v>0</v>
      </c>
      <c r="K18" s="17" t="str">
        <f t="shared" si="1"/>
        <v>00010102020010000110</v>
      </c>
      <c r="L18" s="6" t="str">
        <f t="shared" si="2"/>
        <v>00010102020010000110</v>
      </c>
    </row>
    <row r="19" spans="1:12" s="7" customFormat="1" ht="33.75">
      <c r="A19" s="54" t="s">
        <v>191</v>
      </c>
      <c r="B19" s="55" t="s">
        <v>6</v>
      </c>
      <c r="C19" s="56" t="s">
        <v>69</v>
      </c>
      <c r="D19" s="131" t="s">
        <v>192</v>
      </c>
      <c r="E19" s="132"/>
      <c r="F19" s="132"/>
      <c r="G19" s="133"/>
      <c r="H19" s="57">
        <v>100000</v>
      </c>
      <c r="I19" s="58">
        <v>78441.440000000002</v>
      </c>
      <c r="J19" s="59">
        <f t="shared" si="0"/>
        <v>21558.560000000001</v>
      </c>
      <c r="K19" s="17" t="str">
        <f t="shared" si="1"/>
        <v>00010102030010000110</v>
      </c>
      <c r="L19" s="6" t="str">
        <f t="shared" si="2"/>
        <v>00010102030010000110</v>
      </c>
    </row>
    <row r="20" spans="1:12" s="7" customFormat="1" ht="45">
      <c r="A20" s="54" t="s">
        <v>193</v>
      </c>
      <c r="B20" s="55" t="s">
        <v>6</v>
      </c>
      <c r="C20" s="56" t="s">
        <v>69</v>
      </c>
      <c r="D20" s="131" t="s">
        <v>194</v>
      </c>
      <c r="E20" s="132"/>
      <c r="F20" s="132"/>
      <c r="G20" s="133"/>
      <c r="H20" s="57">
        <v>0</v>
      </c>
      <c r="I20" s="58">
        <v>-5723.8</v>
      </c>
      <c r="J20" s="59">
        <f t="shared" si="0"/>
        <v>0</v>
      </c>
      <c r="K20" s="17" t="str">
        <f t="shared" si="1"/>
        <v>00010102050010000110</v>
      </c>
      <c r="L20" s="6" t="str">
        <f t="shared" si="2"/>
        <v>00010102050010000110</v>
      </c>
    </row>
    <row r="21" spans="1:12" s="7" customFormat="1" ht="90">
      <c r="A21" s="54" t="s">
        <v>195</v>
      </c>
      <c r="B21" s="55" t="s">
        <v>6</v>
      </c>
      <c r="C21" s="56" t="s">
        <v>69</v>
      </c>
      <c r="D21" s="131" t="s">
        <v>196</v>
      </c>
      <c r="E21" s="132"/>
      <c r="F21" s="132"/>
      <c r="G21" s="133"/>
      <c r="H21" s="57">
        <v>1046000</v>
      </c>
      <c r="I21" s="58">
        <v>1125280.2</v>
      </c>
      <c r="J21" s="59">
        <f t="shared" si="0"/>
        <v>0</v>
      </c>
      <c r="K21" s="17" t="str">
        <f t="shared" si="1"/>
        <v>00010302231010000110</v>
      </c>
      <c r="L21" s="6" t="str">
        <f t="shared" si="2"/>
        <v>00010302231010000110</v>
      </c>
    </row>
    <row r="22" spans="1:12" s="7" customFormat="1" ht="101.25">
      <c r="A22" s="54" t="s">
        <v>197</v>
      </c>
      <c r="B22" s="55" t="s">
        <v>6</v>
      </c>
      <c r="C22" s="56" t="s">
        <v>69</v>
      </c>
      <c r="D22" s="131" t="s">
        <v>198</v>
      </c>
      <c r="E22" s="132"/>
      <c r="F22" s="132"/>
      <c r="G22" s="133"/>
      <c r="H22" s="57">
        <v>11000</v>
      </c>
      <c r="I22" s="58">
        <v>8413.33</v>
      </c>
      <c r="J22" s="59">
        <f t="shared" si="0"/>
        <v>2586.67</v>
      </c>
      <c r="K22" s="17" t="str">
        <f t="shared" si="1"/>
        <v>00010302241010000110</v>
      </c>
      <c r="L22" s="6" t="str">
        <f t="shared" si="2"/>
        <v>00010302241010000110</v>
      </c>
    </row>
    <row r="23" spans="1:12" s="7" customFormat="1" ht="90">
      <c r="A23" s="54" t="s">
        <v>199</v>
      </c>
      <c r="B23" s="55" t="s">
        <v>6</v>
      </c>
      <c r="C23" s="56" t="s">
        <v>69</v>
      </c>
      <c r="D23" s="131" t="s">
        <v>200</v>
      </c>
      <c r="E23" s="132"/>
      <c r="F23" s="132"/>
      <c r="G23" s="133"/>
      <c r="H23" s="57">
        <v>1615000</v>
      </c>
      <c r="I23" s="58">
        <v>1529957.21</v>
      </c>
      <c r="J23" s="59">
        <f t="shared" si="0"/>
        <v>85042.79</v>
      </c>
      <c r="K23" s="17" t="str">
        <f t="shared" si="1"/>
        <v>00010302251010000110</v>
      </c>
      <c r="L23" s="6" t="str">
        <f t="shared" si="2"/>
        <v>00010302251010000110</v>
      </c>
    </row>
    <row r="24" spans="1:12" s="7" customFormat="1" ht="90">
      <c r="A24" s="54" t="s">
        <v>201</v>
      </c>
      <c r="B24" s="55" t="s">
        <v>6</v>
      </c>
      <c r="C24" s="56" t="s">
        <v>69</v>
      </c>
      <c r="D24" s="131" t="s">
        <v>202</v>
      </c>
      <c r="E24" s="132"/>
      <c r="F24" s="132"/>
      <c r="G24" s="133"/>
      <c r="H24" s="57">
        <v>4400</v>
      </c>
      <c r="I24" s="58">
        <v>-180648.11</v>
      </c>
      <c r="J24" s="59">
        <f t="shared" si="0"/>
        <v>185048.11</v>
      </c>
      <c r="K24" s="17" t="str">
        <f t="shared" si="1"/>
        <v>00010302261010000110</v>
      </c>
      <c r="L24" s="6" t="str">
        <f t="shared" si="2"/>
        <v>00010302261010000110</v>
      </c>
    </row>
    <row r="25" spans="1:12" s="7" customFormat="1">
      <c r="A25" s="54" t="s">
        <v>203</v>
      </c>
      <c r="B25" s="55" t="s">
        <v>6</v>
      </c>
      <c r="C25" s="56" t="s">
        <v>69</v>
      </c>
      <c r="D25" s="131" t="s">
        <v>204</v>
      </c>
      <c r="E25" s="132"/>
      <c r="F25" s="132"/>
      <c r="G25" s="133"/>
      <c r="H25" s="57">
        <v>11000</v>
      </c>
      <c r="I25" s="58">
        <v>6877.04</v>
      </c>
      <c r="J25" s="59">
        <f t="shared" si="0"/>
        <v>4122.96</v>
      </c>
      <c r="K25" s="17" t="str">
        <f t="shared" si="1"/>
        <v>00010503010010000110</v>
      </c>
      <c r="L25" s="6" t="str">
        <f t="shared" si="2"/>
        <v>00010503010010000110</v>
      </c>
    </row>
    <row r="26" spans="1:12" s="7" customFormat="1" ht="33.75">
      <c r="A26" s="54" t="s">
        <v>205</v>
      </c>
      <c r="B26" s="55" t="s">
        <v>6</v>
      </c>
      <c r="C26" s="56" t="s">
        <v>69</v>
      </c>
      <c r="D26" s="131" t="s">
        <v>206</v>
      </c>
      <c r="E26" s="132"/>
      <c r="F26" s="132"/>
      <c r="G26" s="133"/>
      <c r="H26" s="57">
        <v>3527000</v>
      </c>
      <c r="I26" s="58">
        <v>2163615.7799999998</v>
      </c>
      <c r="J26" s="59">
        <f t="shared" si="0"/>
        <v>1363384.22</v>
      </c>
      <c r="K26" s="17" t="str">
        <f t="shared" si="1"/>
        <v>00010601030130000110</v>
      </c>
      <c r="L26" s="6" t="str">
        <f t="shared" si="2"/>
        <v>00010601030130000110</v>
      </c>
    </row>
    <row r="27" spans="1:12" s="7" customFormat="1" ht="33.75">
      <c r="A27" s="54" t="s">
        <v>207</v>
      </c>
      <c r="B27" s="55" t="s">
        <v>6</v>
      </c>
      <c r="C27" s="56" t="s">
        <v>69</v>
      </c>
      <c r="D27" s="131" t="s">
        <v>208</v>
      </c>
      <c r="E27" s="132"/>
      <c r="F27" s="132"/>
      <c r="G27" s="133"/>
      <c r="H27" s="57">
        <v>12000000</v>
      </c>
      <c r="I27" s="58">
        <v>9754413.2400000002</v>
      </c>
      <c r="J27" s="59">
        <f t="shared" si="0"/>
        <v>2245586.7599999998</v>
      </c>
      <c r="K27" s="17" t="str">
        <f t="shared" si="1"/>
        <v>00010606033130000110</v>
      </c>
      <c r="L27" s="6" t="str">
        <f t="shared" si="2"/>
        <v>00010606033130000110</v>
      </c>
    </row>
    <row r="28" spans="1:12" s="7" customFormat="1" ht="33.75">
      <c r="A28" s="54" t="s">
        <v>209</v>
      </c>
      <c r="B28" s="55" t="s">
        <v>6</v>
      </c>
      <c r="C28" s="56" t="s">
        <v>69</v>
      </c>
      <c r="D28" s="131" t="s">
        <v>210</v>
      </c>
      <c r="E28" s="132"/>
      <c r="F28" s="132"/>
      <c r="G28" s="133"/>
      <c r="H28" s="57">
        <v>5500000</v>
      </c>
      <c r="I28" s="58">
        <v>4133913.86</v>
      </c>
      <c r="J28" s="59">
        <f t="shared" si="0"/>
        <v>1366086.14</v>
      </c>
      <c r="K28" s="17" t="str">
        <f t="shared" si="1"/>
        <v>00010606043130000110</v>
      </c>
      <c r="L28" s="6" t="str">
        <f t="shared" si="2"/>
        <v>00010606043130000110</v>
      </c>
    </row>
    <row r="29" spans="1:12" s="7" customFormat="1" ht="45">
      <c r="A29" s="54" t="s">
        <v>211</v>
      </c>
      <c r="B29" s="55" t="s">
        <v>6</v>
      </c>
      <c r="C29" s="56" t="s">
        <v>69</v>
      </c>
      <c r="D29" s="131" t="s">
        <v>212</v>
      </c>
      <c r="E29" s="132"/>
      <c r="F29" s="132"/>
      <c r="G29" s="133"/>
      <c r="H29" s="57">
        <v>5000</v>
      </c>
      <c r="I29" s="58">
        <v>146637.98000000001</v>
      </c>
      <c r="J29" s="59">
        <f t="shared" si="0"/>
        <v>0</v>
      </c>
      <c r="K29" s="17" t="str">
        <f t="shared" si="1"/>
        <v>00011101050130000120</v>
      </c>
      <c r="L29" s="6" t="str">
        <f t="shared" si="2"/>
        <v>00011101050130000120</v>
      </c>
    </row>
    <row r="30" spans="1:12" s="7" customFormat="1" ht="67.5">
      <c r="A30" s="54" t="s">
        <v>213</v>
      </c>
      <c r="B30" s="55" t="s">
        <v>6</v>
      </c>
      <c r="C30" s="56" t="s">
        <v>69</v>
      </c>
      <c r="D30" s="131" t="s">
        <v>214</v>
      </c>
      <c r="E30" s="132"/>
      <c r="F30" s="132"/>
      <c r="G30" s="133"/>
      <c r="H30" s="57">
        <v>2800000</v>
      </c>
      <c r="I30" s="58">
        <v>2954034.43</v>
      </c>
      <c r="J30" s="59">
        <f t="shared" si="0"/>
        <v>0</v>
      </c>
      <c r="K30" s="17" t="str">
        <f t="shared" si="1"/>
        <v>00011105013130000120</v>
      </c>
      <c r="L30" s="6" t="str">
        <f t="shared" si="2"/>
        <v>00011105013130000120</v>
      </c>
    </row>
    <row r="31" spans="1:12" s="7" customFormat="1" ht="67.5">
      <c r="A31" s="54" t="s">
        <v>215</v>
      </c>
      <c r="B31" s="55" t="s">
        <v>6</v>
      </c>
      <c r="C31" s="56" t="s">
        <v>69</v>
      </c>
      <c r="D31" s="131" t="s">
        <v>216</v>
      </c>
      <c r="E31" s="132"/>
      <c r="F31" s="132"/>
      <c r="G31" s="133"/>
      <c r="H31" s="57">
        <v>950000</v>
      </c>
      <c r="I31" s="58">
        <v>1057816.24</v>
      </c>
      <c r="J31" s="59">
        <f t="shared" si="0"/>
        <v>0</v>
      </c>
      <c r="K31" s="17" t="str">
        <f t="shared" si="1"/>
        <v>00011109045130000120</v>
      </c>
      <c r="L31" s="6" t="str">
        <f t="shared" si="2"/>
        <v>00011109045130000120</v>
      </c>
    </row>
    <row r="32" spans="1:12" s="7" customFormat="1" ht="45">
      <c r="A32" s="54" t="s">
        <v>217</v>
      </c>
      <c r="B32" s="55" t="s">
        <v>6</v>
      </c>
      <c r="C32" s="56" t="s">
        <v>69</v>
      </c>
      <c r="D32" s="131" t="s">
        <v>218</v>
      </c>
      <c r="E32" s="132"/>
      <c r="F32" s="132"/>
      <c r="G32" s="133"/>
      <c r="H32" s="57">
        <v>1800000</v>
      </c>
      <c r="I32" s="58">
        <v>1200730.6200000001</v>
      </c>
      <c r="J32" s="59">
        <f t="shared" si="0"/>
        <v>599269.38</v>
      </c>
      <c r="K32" s="17" t="str">
        <f t="shared" si="1"/>
        <v>00011406013130000430</v>
      </c>
      <c r="L32" s="6" t="str">
        <f t="shared" si="2"/>
        <v>00011406013130000430</v>
      </c>
    </row>
    <row r="33" spans="1:12" s="7" customFormat="1" ht="56.25">
      <c r="A33" s="54" t="s">
        <v>219</v>
      </c>
      <c r="B33" s="55" t="s">
        <v>6</v>
      </c>
      <c r="C33" s="56" t="s">
        <v>69</v>
      </c>
      <c r="D33" s="131" t="s">
        <v>220</v>
      </c>
      <c r="E33" s="132"/>
      <c r="F33" s="132"/>
      <c r="G33" s="133"/>
      <c r="H33" s="57">
        <v>0</v>
      </c>
      <c r="I33" s="58">
        <v>26092.22</v>
      </c>
      <c r="J33" s="59">
        <f t="shared" si="0"/>
        <v>0</v>
      </c>
      <c r="K33" s="17" t="str">
        <f t="shared" si="1"/>
        <v>00011633050130000140</v>
      </c>
      <c r="L33" s="6" t="str">
        <f t="shared" si="2"/>
        <v>00011633050130000140</v>
      </c>
    </row>
    <row r="34" spans="1:12" s="7" customFormat="1" ht="78.75">
      <c r="A34" s="54" t="s">
        <v>221</v>
      </c>
      <c r="B34" s="55" t="s">
        <v>6</v>
      </c>
      <c r="C34" s="56" t="s">
        <v>69</v>
      </c>
      <c r="D34" s="131" t="s">
        <v>222</v>
      </c>
      <c r="E34" s="132"/>
      <c r="F34" s="132"/>
      <c r="G34" s="133"/>
      <c r="H34" s="57">
        <v>0</v>
      </c>
      <c r="I34" s="58">
        <v>279030.3</v>
      </c>
      <c r="J34" s="59">
        <f t="shared" si="0"/>
        <v>0</v>
      </c>
      <c r="K34" s="17" t="str">
        <f t="shared" si="1"/>
        <v>00011646000130000140</v>
      </c>
      <c r="L34" s="6" t="str">
        <f t="shared" si="2"/>
        <v>00011646000130000140</v>
      </c>
    </row>
    <row r="35" spans="1:12" s="7" customFormat="1" ht="90">
      <c r="A35" s="54" t="s">
        <v>223</v>
      </c>
      <c r="B35" s="55" t="s">
        <v>6</v>
      </c>
      <c r="C35" s="56" t="s">
        <v>69</v>
      </c>
      <c r="D35" s="131" t="s">
        <v>224</v>
      </c>
      <c r="E35" s="132"/>
      <c r="F35" s="132"/>
      <c r="G35" s="133"/>
      <c r="H35" s="57">
        <v>13133612.539999999</v>
      </c>
      <c r="I35" s="58">
        <v>10865614.890000001</v>
      </c>
      <c r="J35" s="59">
        <f t="shared" si="0"/>
        <v>2267997.65</v>
      </c>
      <c r="K35" s="17" t="str">
        <f t="shared" si="1"/>
        <v>00020220299130000150</v>
      </c>
      <c r="L35" s="6" t="str">
        <f t="shared" si="2"/>
        <v>00020220299130000150</v>
      </c>
    </row>
    <row r="36" spans="1:12" s="7" customFormat="1" ht="67.5">
      <c r="A36" s="54" t="s">
        <v>225</v>
      </c>
      <c r="B36" s="55" t="s">
        <v>6</v>
      </c>
      <c r="C36" s="56" t="s">
        <v>69</v>
      </c>
      <c r="D36" s="131" t="s">
        <v>226</v>
      </c>
      <c r="E36" s="132"/>
      <c r="F36" s="132"/>
      <c r="G36" s="133"/>
      <c r="H36" s="57">
        <v>507041.26</v>
      </c>
      <c r="I36" s="58">
        <v>419818.11</v>
      </c>
      <c r="J36" s="59">
        <f t="shared" si="0"/>
        <v>87223.15</v>
      </c>
      <c r="K36" s="17" t="str">
        <f t="shared" si="1"/>
        <v>00020220302130000150</v>
      </c>
      <c r="L36" s="6" t="str">
        <f t="shared" si="2"/>
        <v>00020220302130000150</v>
      </c>
    </row>
    <row r="37" spans="1:12" s="7" customFormat="1" ht="22.5">
      <c r="A37" s="54" t="s">
        <v>227</v>
      </c>
      <c r="B37" s="55" t="s">
        <v>6</v>
      </c>
      <c r="C37" s="56" t="s">
        <v>69</v>
      </c>
      <c r="D37" s="131" t="s">
        <v>228</v>
      </c>
      <c r="E37" s="132"/>
      <c r="F37" s="132"/>
      <c r="G37" s="133"/>
      <c r="H37" s="57">
        <v>4013733</v>
      </c>
      <c r="I37" s="58">
        <v>1291027.57</v>
      </c>
      <c r="J37" s="59">
        <f t="shared" si="0"/>
        <v>2722705.43</v>
      </c>
      <c r="K37" s="17" t="str">
        <f t="shared" si="1"/>
        <v>00020225555130000150</v>
      </c>
      <c r="L37" s="6" t="str">
        <f t="shared" si="2"/>
        <v>00020225555130000150</v>
      </c>
    </row>
    <row r="38" spans="1:12" s="7" customFormat="1">
      <c r="A38" s="54" t="s">
        <v>229</v>
      </c>
      <c r="B38" s="55" t="s">
        <v>6</v>
      </c>
      <c r="C38" s="56" t="s">
        <v>69</v>
      </c>
      <c r="D38" s="131" t="s">
        <v>230</v>
      </c>
      <c r="E38" s="132"/>
      <c r="F38" s="132"/>
      <c r="G38" s="133"/>
      <c r="H38" s="57">
        <v>19447000</v>
      </c>
      <c r="I38" s="58">
        <v>13687635.039999999</v>
      </c>
      <c r="J38" s="59">
        <f t="shared" si="0"/>
        <v>5759364.96</v>
      </c>
      <c r="K38" s="17" t="str">
        <f t="shared" si="1"/>
        <v>00020229999130000150</v>
      </c>
      <c r="L38" s="6" t="str">
        <f t="shared" si="2"/>
        <v>00020229999130000150</v>
      </c>
    </row>
    <row r="39" spans="1:12" s="7" customFormat="1" ht="22.5">
      <c r="A39" s="54" t="s">
        <v>231</v>
      </c>
      <c r="B39" s="55" t="s">
        <v>6</v>
      </c>
      <c r="C39" s="56" t="s">
        <v>69</v>
      </c>
      <c r="D39" s="131" t="s">
        <v>232</v>
      </c>
      <c r="E39" s="132"/>
      <c r="F39" s="132"/>
      <c r="G39" s="133"/>
      <c r="H39" s="57">
        <v>87000</v>
      </c>
      <c r="I39" s="58">
        <v>301500</v>
      </c>
      <c r="J39" s="59">
        <f t="shared" si="0"/>
        <v>0</v>
      </c>
      <c r="K39" s="17" t="str">
        <f t="shared" si="1"/>
        <v>00020705030130000150</v>
      </c>
      <c r="L39" s="6" t="str">
        <f t="shared" si="2"/>
        <v>00020705030130000150</v>
      </c>
    </row>
    <row r="40" spans="1:12" ht="3.75" hidden="1" customHeight="1" thickBot="1">
      <c r="A40" s="60"/>
      <c r="B40" s="61"/>
      <c r="C40" s="62"/>
      <c r="D40" s="63"/>
      <c r="E40" s="63"/>
      <c r="F40" s="63"/>
      <c r="G40" s="63"/>
      <c r="H40" s="64"/>
      <c r="I40" s="65"/>
      <c r="J40" s="66"/>
      <c r="K40" s="14"/>
    </row>
    <row r="41" spans="1:12">
      <c r="A41" s="67"/>
      <c r="B41" s="68"/>
      <c r="C41" s="31"/>
      <c r="D41" s="31"/>
      <c r="E41" s="31"/>
      <c r="F41" s="31"/>
      <c r="G41" s="31"/>
      <c r="H41" s="69"/>
      <c r="I41" s="69"/>
      <c r="J41" s="31"/>
      <c r="K41" s="2"/>
    </row>
    <row r="42" spans="1:12" ht="12.75" customHeight="1">
      <c r="A42" s="156" t="s">
        <v>24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1"/>
    </row>
    <row r="43" spans="1:12">
      <c r="A43" s="39"/>
      <c r="B43" s="39"/>
      <c r="C43" s="40"/>
      <c r="D43" s="40"/>
      <c r="E43" s="40"/>
      <c r="F43" s="40"/>
      <c r="G43" s="40"/>
      <c r="H43" s="41"/>
      <c r="I43" s="41"/>
      <c r="J43" s="34" t="s">
        <v>20</v>
      </c>
      <c r="K43" s="3"/>
    </row>
    <row r="44" spans="1:12" ht="12.75" customHeight="1">
      <c r="A44" s="145" t="s">
        <v>38</v>
      </c>
      <c r="B44" s="145" t="s">
        <v>39</v>
      </c>
      <c r="C44" s="157" t="s">
        <v>43</v>
      </c>
      <c r="D44" s="158"/>
      <c r="E44" s="158"/>
      <c r="F44" s="158"/>
      <c r="G44" s="159"/>
      <c r="H44" s="145" t="s">
        <v>41</v>
      </c>
      <c r="I44" s="145" t="s">
        <v>23</v>
      </c>
      <c r="J44" s="145" t="s">
        <v>42</v>
      </c>
      <c r="K44" s="12"/>
    </row>
    <row r="45" spans="1:12">
      <c r="A45" s="146"/>
      <c r="B45" s="146"/>
      <c r="C45" s="160"/>
      <c r="D45" s="161"/>
      <c r="E45" s="161"/>
      <c r="F45" s="161"/>
      <c r="G45" s="162"/>
      <c r="H45" s="146"/>
      <c r="I45" s="146"/>
      <c r="J45" s="146"/>
      <c r="K45" s="12"/>
    </row>
    <row r="46" spans="1:12">
      <c r="A46" s="147"/>
      <c r="B46" s="147"/>
      <c r="C46" s="163"/>
      <c r="D46" s="164"/>
      <c r="E46" s="164"/>
      <c r="F46" s="164"/>
      <c r="G46" s="165"/>
      <c r="H46" s="147"/>
      <c r="I46" s="147"/>
      <c r="J46" s="147"/>
      <c r="K46" s="12"/>
    </row>
    <row r="47" spans="1:12" ht="13.5" thickBot="1">
      <c r="A47" s="43">
        <v>1</v>
      </c>
      <c r="B47" s="44">
        <v>2</v>
      </c>
      <c r="C47" s="153">
        <v>3</v>
      </c>
      <c r="D47" s="154"/>
      <c r="E47" s="154"/>
      <c r="F47" s="154"/>
      <c r="G47" s="155"/>
      <c r="H47" s="45" t="s">
        <v>2</v>
      </c>
      <c r="I47" s="45" t="s">
        <v>25</v>
      </c>
      <c r="J47" s="45" t="s">
        <v>26</v>
      </c>
      <c r="K47" s="13"/>
    </row>
    <row r="48" spans="1:12">
      <c r="A48" s="46" t="s">
        <v>5</v>
      </c>
      <c r="B48" s="47" t="s">
        <v>7</v>
      </c>
      <c r="C48" s="166" t="s">
        <v>17</v>
      </c>
      <c r="D48" s="167"/>
      <c r="E48" s="167"/>
      <c r="F48" s="167"/>
      <c r="G48" s="168"/>
      <c r="H48" s="48">
        <v>107979140.75</v>
      </c>
      <c r="I48" s="48">
        <v>71337337.799999997</v>
      </c>
      <c r="J48" s="49">
        <v>36641802.950000003</v>
      </c>
    </row>
    <row r="49" spans="1:12" ht="12.75" customHeight="1">
      <c r="A49" s="70" t="s">
        <v>4</v>
      </c>
      <c r="B49" s="51"/>
      <c r="C49" s="169"/>
      <c r="D49" s="170"/>
      <c r="E49" s="170"/>
      <c r="F49" s="170"/>
      <c r="G49" s="171"/>
      <c r="H49" s="71"/>
      <c r="I49" s="72"/>
      <c r="J49" s="73"/>
    </row>
    <row r="50" spans="1:12" s="7" customFormat="1">
      <c r="A50" s="54" t="s">
        <v>73</v>
      </c>
      <c r="B50" s="55" t="s">
        <v>7</v>
      </c>
      <c r="C50" s="56" t="s">
        <v>69</v>
      </c>
      <c r="D50" s="74" t="s">
        <v>76</v>
      </c>
      <c r="E50" s="131" t="s">
        <v>74</v>
      </c>
      <c r="F50" s="134"/>
      <c r="G50" s="75" t="s">
        <v>75</v>
      </c>
      <c r="H50" s="57">
        <v>1499000</v>
      </c>
      <c r="I50" s="58">
        <v>1499000</v>
      </c>
      <c r="J50" s="59">
        <f t="shared" ref="J50:J81" si="3">IF(IF(H50="",0,H50)=0,0,(IF(H50&gt;0,IF(I50&gt;H50,0,H50-I50),IF(I50&gt;H50,H50-I50,0))))</f>
        <v>0</v>
      </c>
      <c r="K50" s="16" t="str">
        <f t="shared" ref="K50:K81" si="4">C50 &amp; D50 &amp;E50 &amp; F50 &amp; G50</f>
        <v>00001031800222300244</v>
      </c>
      <c r="L50" s="6" t="str">
        <f t="shared" ref="L50:L81" si="5">C50 &amp; D50 &amp;E50 &amp; F50 &amp; G50</f>
        <v>00001031800222300244</v>
      </c>
    </row>
    <row r="51" spans="1:12" s="7" customFormat="1">
      <c r="A51" s="54" t="s">
        <v>73</v>
      </c>
      <c r="B51" s="55" t="s">
        <v>7</v>
      </c>
      <c r="C51" s="56" t="s">
        <v>69</v>
      </c>
      <c r="D51" s="74" t="s">
        <v>76</v>
      </c>
      <c r="E51" s="131" t="s">
        <v>77</v>
      </c>
      <c r="F51" s="134"/>
      <c r="G51" s="75" t="s">
        <v>75</v>
      </c>
      <c r="H51" s="57">
        <v>45614.22</v>
      </c>
      <c r="I51" s="58">
        <v>38488.6</v>
      </c>
      <c r="J51" s="59">
        <f t="shared" si="3"/>
        <v>7125.62</v>
      </c>
      <c r="K51" s="16" t="str">
        <f t="shared" si="4"/>
        <v>00001031800222400244</v>
      </c>
      <c r="L51" s="6" t="str">
        <f t="shared" si="5"/>
        <v>00001031800222400244</v>
      </c>
    </row>
    <row r="52" spans="1:12" s="7" customFormat="1">
      <c r="A52" s="54" t="s">
        <v>73</v>
      </c>
      <c r="B52" s="55" t="s">
        <v>7</v>
      </c>
      <c r="C52" s="56" t="s">
        <v>69</v>
      </c>
      <c r="D52" s="74" t="s">
        <v>76</v>
      </c>
      <c r="E52" s="131" t="s">
        <v>78</v>
      </c>
      <c r="F52" s="134"/>
      <c r="G52" s="75" t="s">
        <v>75</v>
      </c>
      <c r="H52" s="57">
        <v>53000</v>
      </c>
      <c r="I52" s="58">
        <v>16000</v>
      </c>
      <c r="J52" s="59">
        <f t="shared" si="3"/>
        <v>37000</v>
      </c>
      <c r="K52" s="16" t="str">
        <f t="shared" si="4"/>
        <v>00001039290002110244</v>
      </c>
      <c r="L52" s="6" t="str">
        <f t="shared" si="5"/>
        <v>00001039290002110244</v>
      </c>
    </row>
    <row r="53" spans="1:12" s="7" customFormat="1">
      <c r="A53" s="54" t="s">
        <v>79</v>
      </c>
      <c r="B53" s="55" t="s">
        <v>7</v>
      </c>
      <c r="C53" s="56" t="s">
        <v>69</v>
      </c>
      <c r="D53" s="74" t="s">
        <v>82</v>
      </c>
      <c r="E53" s="131" t="s">
        <v>80</v>
      </c>
      <c r="F53" s="134"/>
      <c r="G53" s="75" t="s">
        <v>81</v>
      </c>
      <c r="H53" s="57">
        <v>400000</v>
      </c>
      <c r="I53" s="58">
        <v>300000</v>
      </c>
      <c r="J53" s="59">
        <f t="shared" si="3"/>
        <v>100000</v>
      </c>
      <c r="K53" s="16" t="str">
        <f t="shared" si="4"/>
        <v>00001069170095210540</v>
      </c>
      <c r="L53" s="6" t="str">
        <f t="shared" si="5"/>
        <v>00001069170095210540</v>
      </c>
    </row>
    <row r="54" spans="1:12" s="7" customFormat="1">
      <c r="A54" s="54" t="s">
        <v>83</v>
      </c>
      <c r="B54" s="55" t="s">
        <v>7</v>
      </c>
      <c r="C54" s="56" t="s">
        <v>69</v>
      </c>
      <c r="D54" s="74" t="s">
        <v>86</v>
      </c>
      <c r="E54" s="131" t="s">
        <v>84</v>
      </c>
      <c r="F54" s="134"/>
      <c r="G54" s="75" t="s">
        <v>85</v>
      </c>
      <c r="H54" s="57">
        <v>100000</v>
      </c>
      <c r="I54" s="58">
        <v>0</v>
      </c>
      <c r="J54" s="59">
        <f t="shared" si="3"/>
        <v>100000</v>
      </c>
      <c r="K54" s="16" t="str">
        <f t="shared" si="4"/>
        <v>00001119390010010870</v>
      </c>
      <c r="L54" s="6" t="str">
        <f t="shared" si="5"/>
        <v>00001119390010010870</v>
      </c>
    </row>
    <row r="55" spans="1:12" s="7" customFormat="1">
      <c r="A55" s="54" t="s">
        <v>73</v>
      </c>
      <c r="B55" s="55" t="s">
        <v>7</v>
      </c>
      <c r="C55" s="56" t="s">
        <v>69</v>
      </c>
      <c r="D55" s="74" t="s">
        <v>88</v>
      </c>
      <c r="E55" s="131" t="s">
        <v>87</v>
      </c>
      <c r="F55" s="134"/>
      <c r="G55" s="75" t="s">
        <v>75</v>
      </c>
      <c r="H55" s="57">
        <v>9000</v>
      </c>
      <c r="I55" s="58">
        <v>0</v>
      </c>
      <c r="J55" s="59">
        <f t="shared" si="3"/>
        <v>9000</v>
      </c>
      <c r="K55" s="16" t="str">
        <f t="shared" si="4"/>
        <v>00001130900113110244</v>
      </c>
      <c r="L55" s="6" t="str">
        <f t="shared" si="5"/>
        <v>00001130900113110244</v>
      </c>
    </row>
    <row r="56" spans="1:12" s="7" customFormat="1">
      <c r="A56" s="54" t="s">
        <v>73</v>
      </c>
      <c r="B56" s="55" t="s">
        <v>7</v>
      </c>
      <c r="C56" s="56" t="s">
        <v>69</v>
      </c>
      <c r="D56" s="74" t="s">
        <v>88</v>
      </c>
      <c r="E56" s="131" t="s">
        <v>89</v>
      </c>
      <c r="F56" s="134"/>
      <c r="G56" s="75" t="s">
        <v>75</v>
      </c>
      <c r="H56" s="57">
        <v>2200</v>
      </c>
      <c r="I56" s="58">
        <v>0</v>
      </c>
      <c r="J56" s="59">
        <f t="shared" si="3"/>
        <v>2200</v>
      </c>
      <c r="K56" s="16" t="str">
        <f t="shared" si="4"/>
        <v>00001130900331100244</v>
      </c>
      <c r="L56" s="6" t="str">
        <f t="shared" si="5"/>
        <v>00001130900331100244</v>
      </c>
    </row>
    <row r="57" spans="1:12" s="7" customFormat="1" ht="22.5">
      <c r="A57" s="54" t="s">
        <v>90</v>
      </c>
      <c r="B57" s="55" t="s">
        <v>7</v>
      </c>
      <c r="C57" s="56" t="s">
        <v>69</v>
      </c>
      <c r="D57" s="74" t="s">
        <v>88</v>
      </c>
      <c r="E57" s="131" t="s">
        <v>91</v>
      </c>
      <c r="F57" s="134"/>
      <c r="G57" s="75" t="s">
        <v>92</v>
      </c>
      <c r="H57" s="57">
        <v>16160.96</v>
      </c>
      <c r="I57" s="58">
        <v>15854.98</v>
      </c>
      <c r="J57" s="59">
        <f t="shared" si="3"/>
        <v>305.98</v>
      </c>
      <c r="K57" s="16" t="str">
        <f t="shared" si="4"/>
        <v>00001139450010430831</v>
      </c>
      <c r="L57" s="6" t="str">
        <f t="shared" si="5"/>
        <v>00001139450010430831</v>
      </c>
    </row>
    <row r="58" spans="1:12" s="7" customFormat="1">
      <c r="A58" s="54" t="s">
        <v>93</v>
      </c>
      <c r="B58" s="55" t="s">
        <v>7</v>
      </c>
      <c r="C58" s="56" t="s">
        <v>69</v>
      </c>
      <c r="D58" s="74" t="s">
        <v>88</v>
      </c>
      <c r="E58" s="131" t="s">
        <v>91</v>
      </c>
      <c r="F58" s="134"/>
      <c r="G58" s="75" t="s">
        <v>94</v>
      </c>
      <c r="H58" s="57">
        <v>93208</v>
      </c>
      <c r="I58" s="58">
        <v>91905.7</v>
      </c>
      <c r="J58" s="59">
        <f t="shared" si="3"/>
        <v>1302.3</v>
      </c>
      <c r="K58" s="16" t="str">
        <f t="shared" si="4"/>
        <v>00001139450010430853</v>
      </c>
      <c r="L58" s="6" t="str">
        <f t="shared" si="5"/>
        <v>00001139450010430853</v>
      </c>
    </row>
    <row r="59" spans="1:12" s="7" customFormat="1">
      <c r="A59" s="54" t="s">
        <v>73</v>
      </c>
      <c r="B59" s="55" t="s">
        <v>7</v>
      </c>
      <c r="C59" s="56" t="s">
        <v>69</v>
      </c>
      <c r="D59" s="74" t="s">
        <v>88</v>
      </c>
      <c r="E59" s="131" t="s">
        <v>95</v>
      </c>
      <c r="F59" s="134"/>
      <c r="G59" s="75" t="s">
        <v>75</v>
      </c>
      <c r="H59" s="57">
        <v>438859.28</v>
      </c>
      <c r="I59" s="58">
        <v>228163.52</v>
      </c>
      <c r="J59" s="59">
        <f t="shared" si="3"/>
        <v>210695.76</v>
      </c>
      <c r="K59" s="16" t="str">
        <f t="shared" si="4"/>
        <v>00001139460010410244</v>
      </c>
      <c r="L59" s="6" t="str">
        <f t="shared" si="5"/>
        <v>00001139460010410244</v>
      </c>
    </row>
    <row r="60" spans="1:12" s="7" customFormat="1">
      <c r="A60" s="54" t="s">
        <v>73</v>
      </c>
      <c r="B60" s="55" t="s">
        <v>7</v>
      </c>
      <c r="C60" s="56" t="s">
        <v>69</v>
      </c>
      <c r="D60" s="74" t="s">
        <v>88</v>
      </c>
      <c r="E60" s="131" t="s">
        <v>96</v>
      </c>
      <c r="F60" s="134"/>
      <c r="G60" s="75" t="s">
        <v>75</v>
      </c>
      <c r="H60" s="57">
        <v>222666.67</v>
      </c>
      <c r="I60" s="58">
        <v>41200</v>
      </c>
      <c r="J60" s="59">
        <f t="shared" si="3"/>
        <v>181466.67</v>
      </c>
      <c r="K60" s="16" t="str">
        <f t="shared" si="4"/>
        <v>00001139460010420244</v>
      </c>
      <c r="L60" s="6" t="str">
        <f t="shared" si="5"/>
        <v>00001139460010420244</v>
      </c>
    </row>
    <row r="61" spans="1:12" s="7" customFormat="1">
      <c r="A61" s="54" t="s">
        <v>73</v>
      </c>
      <c r="B61" s="55" t="s">
        <v>7</v>
      </c>
      <c r="C61" s="56" t="s">
        <v>69</v>
      </c>
      <c r="D61" s="74" t="s">
        <v>98</v>
      </c>
      <c r="E61" s="131" t="s">
        <v>97</v>
      </c>
      <c r="F61" s="134"/>
      <c r="G61" s="75" t="s">
        <v>75</v>
      </c>
      <c r="H61" s="57">
        <v>5000</v>
      </c>
      <c r="I61" s="58">
        <v>5000</v>
      </c>
      <c r="J61" s="59">
        <f t="shared" si="3"/>
        <v>0</v>
      </c>
      <c r="K61" s="16" t="str">
        <f t="shared" si="4"/>
        <v>00003101900140110244</v>
      </c>
      <c r="L61" s="6" t="str">
        <f t="shared" si="5"/>
        <v>00003101900140110244</v>
      </c>
    </row>
    <row r="62" spans="1:12" s="7" customFormat="1">
      <c r="A62" s="54" t="s">
        <v>73</v>
      </c>
      <c r="B62" s="55" t="s">
        <v>7</v>
      </c>
      <c r="C62" s="56" t="s">
        <v>69</v>
      </c>
      <c r="D62" s="74" t="s">
        <v>98</v>
      </c>
      <c r="E62" s="131" t="s">
        <v>99</v>
      </c>
      <c r="F62" s="134"/>
      <c r="G62" s="75" t="s">
        <v>75</v>
      </c>
      <c r="H62" s="57">
        <v>160000</v>
      </c>
      <c r="I62" s="58">
        <v>143469.82999999999</v>
      </c>
      <c r="J62" s="59">
        <f t="shared" si="3"/>
        <v>16530.169999999998</v>
      </c>
      <c r="K62" s="16" t="str">
        <f t="shared" si="4"/>
        <v>00003101900340110244</v>
      </c>
      <c r="L62" s="6" t="str">
        <f t="shared" si="5"/>
        <v>00003101900340110244</v>
      </c>
    </row>
    <row r="63" spans="1:12" s="7" customFormat="1" ht="45">
      <c r="A63" s="54" t="s">
        <v>100</v>
      </c>
      <c r="B63" s="55" t="s">
        <v>7</v>
      </c>
      <c r="C63" s="56" t="s">
        <v>69</v>
      </c>
      <c r="D63" s="74" t="s">
        <v>98</v>
      </c>
      <c r="E63" s="131" t="s">
        <v>99</v>
      </c>
      <c r="F63" s="134"/>
      <c r="G63" s="75" t="s">
        <v>101</v>
      </c>
      <c r="H63" s="57">
        <v>95000</v>
      </c>
      <c r="I63" s="58">
        <v>95000</v>
      </c>
      <c r="J63" s="59">
        <f t="shared" si="3"/>
        <v>0</v>
      </c>
      <c r="K63" s="16" t="str">
        <f t="shared" si="4"/>
        <v>00003101900340110811</v>
      </c>
      <c r="L63" s="6" t="str">
        <f t="shared" si="5"/>
        <v>00003101900340110811</v>
      </c>
    </row>
    <row r="64" spans="1:12" s="7" customFormat="1" ht="33.75">
      <c r="A64" s="54" t="s">
        <v>102</v>
      </c>
      <c r="B64" s="55" t="s">
        <v>7</v>
      </c>
      <c r="C64" s="56" t="s">
        <v>69</v>
      </c>
      <c r="D64" s="74" t="s">
        <v>105</v>
      </c>
      <c r="E64" s="131" t="s">
        <v>103</v>
      </c>
      <c r="F64" s="134"/>
      <c r="G64" s="75" t="s">
        <v>104</v>
      </c>
      <c r="H64" s="57">
        <v>300000</v>
      </c>
      <c r="I64" s="58">
        <v>217000</v>
      </c>
      <c r="J64" s="59">
        <f t="shared" si="3"/>
        <v>83000</v>
      </c>
      <c r="K64" s="16" t="str">
        <f t="shared" si="4"/>
        <v>00003140900112400414</v>
      </c>
      <c r="L64" s="6" t="str">
        <f t="shared" si="5"/>
        <v>00003140900112400414</v>
      </c>
    </row>
    <row r="65" spans="1:12" s="7" customFormat="1" ht="33.75">
      <c r="A65" s="54" t="s">
        <v>102</v>
      </c>
      <c r="B65" s="55" t="s">
        <v>7</v>
      </c>
      <c r="C65" s="56" t="s">
        <v>69</v>
      </c>
      <c r="D65" s="74" t="s">
        <v>105</v>
      </c>
      <c r="E65" s="131" t="s">
        <v>106</v>
      </c>
      <c r="F65" s="134"/>
      <c r="G65" s="75" t="s">
        <v>104</v>
      </c>
      <c r="H65" s="57">
        <v>615967</v>
      </c>
      <c r="I65" s="58">
        <v>491518.04</v>
      </c>
      <c r="J65" s="59">
        <f t="shared" si="3"/>
        <v>124448.96000000001</v>
      </c>
      <c r="K65" s="16" t="str">
        <f t="shared" si="4"/>
        <v>00003140900112500414</v>
      </c>
      <c r="L65" s="6" t="str">
        <f t="shared" si="5"/>
        <v>00003140900112500414</v>
      </c>
    </row>
    <row r="66" spans="1:12" s="7" customFormat="1" ht="33.75">
      <c r="A66" s="54" t="s">
        <v>102</v>
      </c>
      <c r="B66" s="55" t="s">
        <v>7</v>
      </c>
      <c r="C66" s="56" t="s">
        <v>69</v>
      </c>
      <c r="D66" s="74" t="s">
        <v>105</v>
      </c>
      <c r="E66" s="131" t="s">
        <v>107</v>
      </c>
      <c r="F66" s="134"/>
      <c r="G66" s="75" t="s">
        <v>104</v>
      </c>
      <c r="H66" s="57">
        <v>81000</v>
      </c>
      <c r="I66" s="58">
        <v>0</v>
      </c>
      <c r="J66" s="59">
        <f t="shared" si="3"/>
        <v>81000</v>
      </c>
      <c r="K66" s="16" t="str">
        <f t="shared" si="4"/>
        <v>00003140900112600414</v>
      </c>
      <c r="L66" s="6" t="str">
        <f t="shared" si="5"/>
        <v>00003140900112600414</v>
      </c>
    </row>
    <row r="67" spans="1:12" s="7" customFormat="1">
      <c r="A67" s="54" t="s">
        <v>73</v>
      </c>
      <c r="B67" s="55" t="s">
        <v>7</v>
      </c>
      <c r="C67" s="56" t="s">
        <v>69</v>
      </c>
      <c r="D67" s="74" t="s">
        <v>105</v>
      </c>
      <c r="E67" s="131" t="s">
        <v>108</v>
      </c>
      <c r="F67" s="134"/>
      <c r="G67" s="75" t="s">
        <v>75</v>
      </c>
      <c r="H67" s="57">
        <v>287000</v>
      </c>
      <c r="I67" s="58">
        <v>0</v>
      </c>
      <c r="J67" s="59">
        <f t="shared" si="3"/>
        <v>287000</v>
      </c>
      <c r="K67" s="16" t="str">
        <f t="shared" si="4"/>
        <v>00003140900112700244</v>
      </c>
      <c r="L67" s="6" t="str">
        <f t="shared" si="5"/>
        <v>00003140900112700244</v>
      </c>
    </row>
    <row r="68" spans="1:12" s="7" customFormat="1">
      <c r="A68" s="54" t="s">
        <v>73</v>
      </c>
      <c r="B68" s="55" t="s">
        <v>7</v>
      </c>
      <c r="C68" s="56" t="s">
        <v>69</v>
      </c>
      <c r="D68" s="74" t="s">
        <v>110</v>
      </c>
      <c r="E68" s="131" t="s">
        <v>109</v>
      </c>
      <c r="F68" s="134"/>
      <c r="G68" s="75" t="s">
        <v>75</v>
      </c>
      <c r="H68" s="57">
        <v>15000000</v>
      </c>
      <c r="I68" s="58">
        <v>9468870.3900000006</v>
      </c>
      <c r="J68" s="59">
        <f t="shared" si="3"/>
        <v>5531129.6100000003</v>
      </c>
      <c r="K68" s="16" t="str">
        <f t="shared" si="4"/>
        <v>00004092910121110244</v>
      </c>
      <c r="L68" s="6" t="str">
        <f t="shared" si="5"/>
        <v>00004092910121110244</v>
      </c>
    </row>
    <row r="69" spans="1:12" s="7" customFormat="1">
      <c r="A69" s="54" t="s">
        <v>73</v>
      </c>
      <c r="B69" s="55" t="s">
        <v>7</v>
      </c>
      <c r="C69" s="56" t="s">
        <v>69</v>
      </c>
      <c r="D69" s="74" t="s">
        <v>110</v>
      </c>
      <c r="E69" s="131" t="s">
        <v>111</v>
      </c>
      <c r="F69" s="134"/>
      <c r="G69" s="75" t="s">
        <v>75</v>
      </c>
      <c r="H69" s="57">
        <v>3619644.95</v>
      </c>
      <c r="I69" s="58">
        <v>3009250.34</v>
      </c>
      <c r="J69" s="59">
        <f t="shared" si="3"/>
        <v>610394.61</v>
      </c>
      <c r="K69" s="16" t="str">
        <f t="shared" si="4"/>
        <v>00004092910121120244</v>
      </c>
      <c r="L69" s="6" t="str">
        <f t="shared" si="5"/>
        <v>00004092910121120244</v>
      </c>
    </row>
    <row r="70" spans="1:12" s="7" customFormat="1" ht="33.75">
      <c r="A70" s="54" t="s">
        <v>102</v>
      </c>
      <c r="B70" s="55" t="s">
        <v>7</v>
      </c>
      <c r="C70" s="56" t="s">
        <v>69</v>
      </c>
      <c r="D70" s="74" t="s">
        <v>110</v>
      </c>
      <c r="E70" s="131" t="s">
        <v>112</v>
      </c>
      <c r="F70" s="134"/>
      <c r="G70" s="75" t="s">
        <v>104</v>
      </c>
      <c r="H70" s="57">
        <v>4503175.5199999996</v>
      </c>
      <c r="I70" s="58">
        <v>3268851.07</v>
      </c>
      <c r="J70" s="59">
        <f t="shared" si="3"/>
        <v>1234324.45</v>
      </c>
      <c r="K70" s="16" t="str">
        <f t="shared" si="4"/>
        <v>00004092910121125414</v>
      </c>
      <c r="L70" s="6" t="str">
        <f t="shared" si="5"/>
        <v>00004092910121125414</v>
      </c>
    </row>
    <row r="71" spans="1:12" s="7" customFormat="1" ht="33.75">
      <c r="A71" s="54" t="s">
        <v>102</v>
      </c>
      <c r="B71" s="55" t="s">
        <v>7</v>
      </c>
      <c r="C71" s="56" t="s">
        <v>69</v>
      </c>
      <c r="D71" s="74" t="s">
        <v>110</v>
      </c>
      <c r="E71" s="131" t="s">
        <v>113</v>
      </c>
      <c r="F71" s="134"/>
      <c r="G71" s="75" t="s">
        <v>104</v>
      </c>
      <c r="H71" s="57">
        <v>1000000</v>
      </c>
      <c r="I71" s="58">
        <v>0</v>
      </c>
      <c r="J71" s="59">
        <f t="shared" si="3"/>
        <v>1000000</v>
      </c>
      <c r="K71" s="16" t="str">
        <f t="shared" si="4"/>
        <v>00004092910121130414</v>
      </c>
      <c r="L71" s="6" t="str">
        <f t="shared" si="5"/>
        <v>00004092910121130414</v>
      </c>
    </row>
    <row r="72" spans="1:12" s="7" customFormat="1">
      <c r="A72" s="54" t="s">
        <v>73</v>
      </c>
      <c r="B72" s="55" t="s">
        <v>7</v>
      </c>
      <c r="C72" s="56" t="s">
        <v>69</v>
      </c>
      <c r="D72" s="74" t="s">
        <v>110</v>
      </c>
      <c r="E72" s="131" t="s">
        <v>114</v>
      </c>
      <c r="F72" s="134"/>
      <c r="G72" s="75" t="s">
        <v>75</v>
      </c>
      <c r="H72" s="57">
        <v>120000</v>
      </c>
      <c r="I72" s="58">
        <v>46000</v>
      </c>
      <c r="J72" s="59">
        <f t="shared" si="3"/>
        <v>74000</v>
      </c>
      <c r="K72" s="16" t="str">
        <f t="shared" si="4"/>
        <v>00004092910121140244</v>
      </c>
      <c r="L72" s="6" t="str">
        <f t="shared" si="5"/>
        <v>00004092910121140244</v>
      </c>
    </row>
    <row r="73" spans="1:12" s="7" customFormat="1">
      <c r="A73" s="54" t="s">
        <v>73</v>
      </c>
      <c r="B73" s="55" t="s">
        <v>7</v>
      </c>
      <c r="C73" s="56" t="s">
        <v>69</v>
      </c>
      <c r="D73" s="74" t="s">
        <v>110</v>
      </c>
      <c r="E73" s="131" t="s">
        <v>115</v>
      </c>
      <c r="F73" s="134"/>
      <c r="G73" s="75" t="s">
        <v>75</v>
      </c>
      <c r="H73" s="57">
        <v>1627822</v>
      </c>
      <c r="I73" s="58">
        <v>1627822</v>
      </c>
      <c r="J73" s="59">
        <f t="shared" si="3"/>
        <v>0</v>
      </c>
      <c r="K73" s="16" t="str">
        <f t="shared" si="4"/>
        <v>00004092910121150244</v>
      </c>
      <c r="L73" s="6" t="str">
        <f t="shared" si="5"/>
        <v>00004092910121150244</v>
      </c>
    </row>
    <row r="74" spans="1:12" s="7" customFormat="1">
      <c r="A74" s="54" t="s">
        <v>73</v>
      </c>
      <c r="B74" s="55" t="s">
        <v>7</v>
      </c>
      <c r="C74" s="56" t="s">
        <v>69</v>
      </c>
      <c r="D74" s="74" t="s">
        <v>110</v>
      </c>
      <c r="E74" s="131" t="s">
        <v>116</v>
      </c>
      <c r="F74" s="134"/>
      <c r="G74" s="75" t="s">
        <v>75</v>
      </c>
      <c r="H74" s="57">
        <v>79000</v>
      </c>
      <c r="I74" s="58">
        <v>0</v>
      </c>
      <c r="J74" s="59">
        <f t="shared" si="3"/>
        <v>79000</v>
      </c>
      <c r="K74" s="16" t="str">
        <f t="shared" si="4"/>
        <v>00004092910121160244</v>
      </c>
      <c r="L74" s="6" t="str">
        <f t="shared" si="5"/>
        <v>00004092910121160244</v>
      </c>
    </row>
    <row r="75" spans="1:12" s="7" customFormat="1">
      <c r="A75" s="54" t="s">
        <v>73</v>
      </c>
      <c r="B75" s="55" t="s">
        <v>7</v>
      </c>
      <c r="C75" s="56" t="s">
        <v>69</v>
      </c>
      <c r="D75" s="74" t="s">
        <v>110</v>
      </c>
      <c r="E75" s="131" t="s">
        <v>117</v>
      </c>
      <c r="F75" s="134"/>
      <c r="G75" s="75" t="s">
        <v>75</v>
      </c>
      <c r="H75" s="57">
        <v>3747000</v>
      </c>
      <c r="I75" s="58">
        <v>3747000</v>
      </c>
      <c r="J75" s="59">
        <f t="shared" si="3"/>
        <v>0</v>
      </c>
      <c r="K75" s="16" t="str">
        <f t="shared" si="4"/>
        <v>00004092910171525244</v>
      </c>
      <c r="L75" s="6" t="str">
        <f t="shared" si="5"/>
        <v>00004092910171525244</v>
      </c>
    </row>
    <row r="76" spans="1:12" s="7" customFormat="1">
      <c r="A76" s="54" t="s">
        <v>73</v>
      </c>
      <c r="B76" s="55" t="s">
        <v>7</v>
      </c>
      <c r="C76" s="56" t="s">
        <v>69</v>
      </c>
      <c r="D76" s="74" t="s">
        <v>110</v>
      </c>
      <c r="E76" s="131" t="s">
        <v>118</v>
      </c>
      <c r="F76" s="134"/>
      <c r="G76" s="75" t="s">
        <v>75</v>
      </c>
      <c r="H76" s="57">
        <v>15000000</v>
      </c>
      <c r="I76" s="58">
        <v>9240635.0399999991</v>
      </c>
      <c r="J76" s="59">
        <f t="shared" si="3"/>
        <v>5759364.96</v>
      </c>
      <c r="K76" s="16" t="str">
        <f t="shared" si="4"/>
        <v>00004092910171541244</v>
      </c>
      <c r="L76" s="6" t="str">
        <f t="shared" si="5"/>
        <v>00004092910171541244</v>
      </c>
    </row>
    <row r="77" spans="1:12" s="7" customFormat="1">
      <c r="A77" s="54" t="s">
        <v>73</v>
      </c>
      <c r="B77" s="55" t="s">
        <v>7</v>
      </c>
      <c r="C77" s="56" t="s">
        <v>69</v>
      </c>
      <c r="D77" s="74" t="s">
        <v>110</v>
      </c>
      <c r="E77" s="131" t="s">
        <v>119</v>
      </c>
      <c r="F77" s="134"/>
      <c r="G77" s="75" t="s">
        <v>75</v>
      </c>
      <c r="H77" s="57">
        <v>2660000</v>
      </c>
      <c r="I77" s="58">
        <v>2411964.5</v>
      </c>
      <c r="J77" s="59">
        <f t="shared" si="3"/>
        <v>248035.5</v>
      </c>
      <c r="K77" s="16" t="str">
        <f t="shared" si="4"/>
        <v>00004092920299910244</v>
      </c>
      <c r="L77" s="6" t="str">
        <f t="shared" si="5"/>
        <v>00004092920299910244</v>
      </c>
    </row>
    <row r="78" spans="1:12" s="7" customFormat="1">
      <c r="A78" s="54" t="s">
        <v>73</v>
      </c>
      <c r="B78" s="55" t="s">
        <v>7</v>
      </c>
      <c r="C78" s="56" t="s">
        <v>69</v>
      </c>
      <c r="D78" s="74" t="s">
        <v>121</v>
      </c>
      <c r="E78" s="131" t="s">
        <v>120</v>
      </c>
      <c r="F78" s="134"/>
      <c r="G78" s="75" t="s">
        <v>75</v>
      </c>
      <c r="H78" s="57">
        <v>341000</v>
      </c>
      <c r="I78" s="58">
        <v>201000</v>
      </c>
      <c r="J78" s="59">
        <f t="shared" si="3"/>
        <v>140000</v>
      </c>
      <c r="K78" s="16" t="str">
        <f t="shared" si="4"/>
        <v>00004129450010070244</v>
      </c>
      <c r="L78" s="6" t="str">
        <f t="shared" si="5"/>
        <v>00004129450010070244</v>
      </c>
    </row>
    <row r="79" spans="1:12" s="7" customFormat="1">
      <c r="A79" s="54" t="s">
        <v>73</v>
      </c>
      <c r="B79" s="55" t="s">
        <v>7</v>
      </c>
      <c r="C79" s="56" t="s">
        <v>69</v>
      </c>
      <c r="D79" s="74" t="s">
        <v>121</v>
      </c>
      <c r="E79" s="131" t="s">
        <v>122</v>
      </c>
      <c r="F79" s="134"/>
      <c r="G79" s="75" t="s">
        <v>75</v>
      </c>
      <c r="H79" s="57">
        <v>1403517.75</v>
      </c>
      <c r="I79" s="58">
        <v>341523.67</v>
      </c>
      <c r="J79" s="59">
        <f t="shared" si="3"/>
        <v>1061994.08</v>
      </c>
      <c r="K79" s="16" t="str">
        <f t="shared" si="4"/>
        <v>00004129450010080244</v>
      </c>
      <c r="L79" s="6" t="str">
        <f t="shared" si="5"/>
        <v>00004129450010080244</v>
      </c>
    </row>
    <row r="80" spans="1:12" s="7" customFormat="1" ht="33.75">
      <c r="A80" s="54" t="s">
        <v>123</v>
      </c>
      <c r="B80" s="55" t="s">
        <v>7</v>
      </c>
      <c r="C80" s="56" t="s">
        <v>69</v>
      </c>
      <c r="D80" s="74" t="s">
        <v>126</v>
      </c>
      <c r="E80" s="131" t="s">
        <v>124</v>
      </c>
      <c r="F80" s="134"/>
      <c r="G80" s="75" t="s">
        <v>125</v>
      </c>
      <c r="H80" s="57">
        <v>1636720</v>
      </c>
      <c r="I80" s="58">
        <v>1400000</v>
      </c>
      <c r="J80" s="59">
        <f t="shared" si="3"/>
        <v>236720</v>
      </c>
      <c r="K80" s="16" t="str">
        <f t="shared" si="4"/>
        <v>00005012400111100412</v>
      </c>
      <c r="L80" s="6" t="str">
        <f t="shared" si="5"/>
        <v>00005012400111100412</v>
      </c>
    </row>
    <row r="81" spans="1:12" s="7" customFormat="1">
      <c r="A81" s="54" t="s">
        <v>73</v>
      </c>
      <c r="B81" s="55" t="s">
        <v>7</v>
      </c>
      <c r="C81" s="56" t="s">
        <v>69</v>
      </c>
      <c r="D81" s="74" t="s">
        <v>126</v>
      </c>
      <c r="E81" s="131" t="s">
        <v>127</v>
      </c>
      <c r="F81" s="134"/>
      <c r="G81" s="75" t="s">
        <v>75</v>
      </c>
      <c r="H81" s="57">
        <v>55800</v>
      </c>
      <c r="I81" s="58">
        <v>55800</v>
      </c>
      <c r="J81" s="59">
        <f t="shared" si="3"/>
        <v>0</v>
      </c>
      <c r="K81" s="16" t="str">
        <f t="shared" si="4"/>
        <v>00005012400111500244</v>
      </c>
      <c r="L81" s="6" t="str">
        <f t="shared" si="5"/>
        <v>00005012400111500244</v>
      </c>
    </row>
    <row r="82" spans="1:12" s="7" customFormat="1" ht="33.75">
      <c r="A82" s="54" t="s">
        <v>123</v>
      </c>
      <c r="B82" s="55" t="s">
        <v>7</v>
      </c>
      <c r="C82" s="56" t="s">
        <v>69</v>
      </c>
      <c r="D82" s="74" t="s">
        <v>126</v>
      </c>
      <c r="E82" s="131" t="s">
        <v>128</v>
      </c>
      <c r="F82" s="134"/>
      <c r="G82" s="75" t="s">
        <v>125</v>
      </c>
      <c r="H82" s="57">
        <v>13133612.539999999</v>
      </c>
      <c r="I82" s="58">
        <v>10865614.890000001</v>
      </c>
      <c r="J82" s="59">
        <f t="shared" ref="J82:J113" si="6">IF(IF(H82="",0,H82)=0,0,(IF(H82&gt;0,IF(I82&gt;H82,0,H82-I82),IF(I82&gt;H82,H82-I82,0))))</f>
        <v>2267997.65</v>
      </c>
      <c r="K82" s="16" t="str">
        <f t="shared" ref="K82:K113" si="7">C82 &amp; D82 &amp;E82 &amp; F82 &amp; G82</f>
        <v>0000501240F309502412</v>
      </c>
      <c r="L82" s="6" t="str">
        <f t="shared" ref="L82:L113" si="8">C82 &amp; D82 &amp;E82 &amp; F82 &amp; G82</f>
        <v>0000501240F309502412</v>
      </c>
    </row>
    <row r="83" spans="1:12" s="7" customFormat="1" ht="33.75">
      <c r="A83" s="54" t="s">
        <v>123</v>
      </c>
      <c r="B83" s="55" t="s">
        <v>7</v>
      </c>
      <c r="C83" s="56" t="s">
        <v>69</v>
      </c>
      <c r="D83" s="74" t="s">
        <v>126</v>
      </c>
      <c r="E83" s="131" t="s">
        <v>129</v>
      </c>
      <c r="F83" s="134"/>
      <c r="G83" s="75" t="s">
        <v>125</v>
      </c>
      <c r="H83" s="57">
        <v>507041.26</v>
      </c>
      <c r="I83" s="58">
        <v>419818.11</v>
      </c>
      <c r="J83" s="59">
        <f t="shared" si="6"/>
        <v>87223.15</v>
      </c>
      <c r="K83" s="16" t="str">
        <f t="shared" si="7"/>
        <v>0000501240F309602412</v>
      </c>
      <c r="L83" s="6" t="str">
        <f t="shared" si="8"/>
        <v>0000501240F309602412</v>
      </c>
    </row>
    <row r="84" spans="1:12" s="7" customFormat="1" ht="33.75">
      <c r="A84" s="54" t="s">
        <v>123</v>
      </c>
      <c r="B84" s="55" t="s">
        <v>7</v>
      </c>
      <c r="C84" s="56" t="s">
        <v>69</v>
      </c>
      <c r="D84" s="74" t="s">
        <v>126</v>
      </c>
      <c r="E84" s="131" t="s">
        <v>130</v>
      </c>
      <c r="F84" s="134"/>
      <c r="G84" s="75" t="s">
        <v>125</v>
      </c>
      <c r="H84" s="57">
        <v>3874567</v>
      </c>
      <c r="I84" s="58">
        <v>3874483.6</v>
      </c>
      <c r="J84" s="59">
        <f t="shared" si="6"/>
        <v>83.4</v>
      </c>
      <c r="K84" s="16" t="str">
        <f t="shared" si="7"/>
        <v>0000501240F311200412</v>
      </c>
      <c r="L84" s="6" t="str">
        <f t="shared" si="8"/>
        <v>0000501240F311200412</v>
      </c>
    </row>
    <row r="85" spans="1:12" s="7" customFormat="1" ht="33.75">
      <c r="A85" s="54" t="s">
        <v>123</v>
      </c>
      <c r="B85" s="55" t="s">
        <v>7</v>
      </c>
      <c r="C85" s="56" t="s">
        <v>69</v>
      </c>
      <c r="D85" s="74" t="s">
        <v>126</v>
      </c>
      <c r="E85" s="131" t="s">
        <v>131</v>
      </c>
      <c r="F85" s="134"/>
      <c r="G85" s="75" t="s">
        <v>125</v>
      </c>
      <c r="H85" s="57">
        <v>1809920</v>
      </c>
      <c r="I85" s="58">
        <v>0</v>
      </c>
      <c r="J85" s="59">
        <f t="shared" si="6"/>
        <v>1809920</v>
      </c>
      <c r="K85" s="16" t="str">
        <f t="shared" si="7"/>
        <v>00005019450010470412</v>
      </c>
      <c r="L85" s="6" t="str">
        <f t="shared" si="8"/>
        <v>00005019450010470412</v>
      </c>
    </row>
    <row r="86" spans="1:12" s="7" customFormat="1">
      <c r="A86" s="54" t="s">
        <v>73</v>
      </c>
      <c r="B86" s="55" t="s">
        <v>7</v>
      </c>
      <c r="C86" s="56" t="s">
        <v>69</v>
      </c>
      <c r="D86" s="74" t="s">
        <v>126</v>
      </c>
      <c r="E86" s="131" t="s">
        <v>132</v>
      </c>
      <c r="F86" s="134"/>
      <c r="G86" s="75" t="s">
        <v>75</v>
      </c>
      <c r="H86" s="57">
        <v>1150000</v>
      </c>
      <c r="I86" s="58">
        <v>909529.13</v>
      </c>
      <c r="J86" s="59">
        <f t="shared" si="6"/>
        <v>240470.87</v>
      </c>
      <c r="K86" s="16" t="str">
        <f t="shared" si="7"/>
        <v>00005019450081010244</v>
      </c>
      <c r="L86" s="6" t="str">
        <f t="shared" si="8"/>
        <v>00005019450081010244</v>
      </c>
    </row>
    <row r="87" spans="1:12" s="7" customFormat="1" ht="22.5">
      <c r="A87" s="54" t="s">
        <v>133</v>
      </c>
      <c r="B87" s="55" t="s">
        <v>7</v>
      </c>
      <c r="C87" s="56" t="s">
        <v>69</v>
      </c>
      <c r="D87" s="74" t="s">
        <v>126</v>
      </c>
      <c r="E87" s="131" t="s">
        <v>134</v>
      </c>
      <c r="F87" s="134"/>
      <c r="G87" s="75" t="s">
        <v>135</v>
      </c>
      <c r="H87" s="57">
        <v>1839420</v>
      </c>
      <c r="I87" s="58">
        <v>538000</v>
      </c>
      <c r="J87" s="59">
        <f t="shared" si="6"/>
        <v>1301420</v>
      </c>
      <c r="K87" s="16" t="str">
        <f t="shared" si="7"/>
        <v>00005019450081020243</v>
      </c>
      <c r="L87" s="6" t="str">
        <f t="shared" si="8"/>
        <v>00005019450081020243</v>
      </c>
    </row>
    <row r="88" spans="1:12" s="7" customFormat="1">
      <c r="A88" s="54" t="s">
        <v>73</v>
      </c>
      <c r="B88" s="55" t="s">
        <v>7</v>
      </c>
      <c r="C88" s="56" t="s">
        <v>69</v>
      </c>
      <c r="D88" s="74" t="s">
        <v>126</v>
      </c>
      <c r="E88" s="131" t="s">
        <v>134</v>
      </c>
      <c r="F88" s="134"/>
      <c r="G88" s="75" t="s">
        <v>75</v>
      </c>
      <c r="H88" s="57">
        <v>91990.14</v>
      </c>
      <c r="I88" s="58">
        <v>87208.14</v>
      </c>
      <c r="J88" s="59">
        <f t="shared" si="6"/>
        <v>4782</v>
      </c>
      <c r="K88" s="16" t="str">
        <f t="shared" si="7"/>
        <v>00005019450081020244</v>
      </c>
      <c r="L88" s="6" t="str">
        <f t="shared" si="8"/>
        <v>00005019450081020244</v>
      </c>
    </row>
    <row r="89" spans="1:12" s="7" customFormat="1" ht="45">
      <c r="A89" s="54" t="s">
        <v>100</v>
      </c>
      <c r="B89" s="55" t="s">
        <v>7</v>
      </c>
      <c r="C89" s="56" t="s">
        <v>69</v>
      </c>
      <c r="D89" s="74" t="s">
        <v>126</v>
      </c>
      <c r="E89" s="131" t="s">
        <v>134</v>
      </c>
      <c r="F89" s="134"/>
      <c r="G89" s="75" t="s">
        <v>101</v>
      </c>
      <c r="H89" s="57">
        <v>494448</v>
      </c>
      <c r="I89" s="58">
        <v>138488.85999999999</v>
      </c>
      <c r="J89" s="59">
        <f t="shared" si="6"/>
        <v>355959.14</v>
      </c>
      <c r="K89" s="16" t="str">
        <f t="shared" si="7"/>
        <v>00005019450081020811</v>
      </c>
      <c r="L89" s="6" t="str">
        <f t="shared" si="8"/>
        <v>00005019450081020811</v>
      </c>
    </row>
    <row r="90" spans="1:12" s="7" customFormat="1" ht="22.5">
      <c r="A90" s="54" t="s">
        <v>133</v>
      </c>
      <c r="B90" s="55" t="s">
        <v>7</v>
      </c>
      <c r="C90" s="56" t="s">
        <v>69</v>
      </c>
      <c r="D90" s="74" t="s">
        <v>126</v>
      </c>
      <c r="E90" s="131" t="s">
        <v>136</v>
      </c>
      <c r="F90" s="134"/>
      <c r="G90" s="75" t="s">
        <v>135</v>
      </c>
      <c r="H90" s="57">
        <v>59000</v>
      </c>
      <c r="I90" s="58">
        <v>0</v>
      </c>
      <c r="J90" s="59">
        <f t="shared" si="6"/>
        <v>59000</v>
      </c>
      <c r="K90" s="16" t="str">
        <f t="shared" si="7"/>
        <v>00005019450081021243</v>
      </c>
      <c r="L90" s="6" t="str">
        <f t="shared" si="8"/>
        <v>00005019450081021243</v>
      </c>
    </row>
    <row r="91" spans="1:12" s="7" customFormat="1">
      <c r="A91" s="54" t="s">
        <v>73</v>
      </c>
      <c r="B91" s="55" t="s">
        <v>7</v>
      </c>
      <c r="C91" s="56" t="s">
        <v>69</v>
      </c>
      <c r="D91" s="74" t="s">
        <v>138</v>
      </c>
      <c r="E91" s="131" t="s">
        <v>137</v>
      </c>
      <c r="F91" s="134"/>
      <c r="G91" s="75" t="s">
        <v>75</v>
      </c>
      <c r="H91" s="57">
        <v>111000</v>
      </c>
      <c r="I91" s="58">
        <v>0</v>
      </c>
      <c r="J91" s="59">
        <f t="shared" si="6"/>
        <v>111000</v>
      </c>
      <c r="K91" s="16" t="str">
        <f t="shared" si="7"/>
        <v>00005022500111110244</v>
      </c>
      <c r="L91" s="6" t="str">
        <f t="shared" si="8"/>
        <v>00005022500111110244</v>
      </c>
    </row>
    <row r="92" spans="1:12" s="7" customFormat="1">
      <c r="A92" s="54" t="s">
        <v>73</v>
      </c>
      <c r="B92" s="55" t="s">
        <v>7</v>
      </c>
      <c r="C92" s="56" t="s">
        <v>69</v>
      </c>
      <c r="D92" s="74" t="s">
        <v>138</v>
      </c>
      <c r="E92" s="131" t="s">
        <v>139</v>
      </c>
      <c r="F92" s="134"/>
      <c r="G92" s="75" t="s">
        <v>75</v>
      </c>
      <c r="H92" s="57">
        <v>150000</v>
      </c>
      <c r="I92" s="58">
        <v>149976</v>
      </c>
      <c r="J92" s="59">
        <f t="shared" si="6"/>
        <v>24</v>
      </c>
      <c r="K92" s="16" t="str">
        <f t="shared" si="7"/>
        <v>00005022700241110244</v>
      </c>
      <c r="L92" s="6" t="str">
        <f t="shared" si="8"/>
        <v>00005022700241110244</v>
      </c>
    </row>
    <row r="93" spans="1:12" s="7" customFormat="1">
      <c r="A93" s="54" t="s">
        <v>73</v>
      </c>
      <c r="B93" s="55" t="s">
        <v>7</v>
      </c>
      <c r="C93" s="56" t="s">
        <v>69</v>
      </c>
      <c r="D93" s="74" t="s">
        <v>141</v>
      </c>
      <c r="E93" s="131" t="s">
        <v>140</v>
      </c>
      <c r="F93" s="134"/>
      <c r="G93" s="75" t="s">
        <v>75</v>
      </c>
      <c r="H93" s="57">
        <v>60000</v>
      </c>
      <c r="I93" s="58">
        <v>6100</v>
      </c>
      <c r="J93" s="59">
        <f t="shared" si="6"/>
        <v>53900</v>
      </c>
      <c r="K93" s="16" t="str">
        <f t="shared" si="7"/>
        <v>00005031000460240244</v>
      </c>
      <c r="L93" s="6" t="str">
        <f t="shared" si="8"/>
        <v>00005031000460240244</v>
      </c>
    </row>
    <row r="94" spans="1:12" s="7" customFormat="1" ht="45">
      <c r="A94" s="54" t="s">
        <v>100</v>
      </c>
      <c r="B94" s="55" t="s">
        <v>7</v>
      </c>
      <c r="C94" s="56" t="s">
        <v>69</v>
      </c>
      <c r="D94" s="74" t="s">
        <v>141</v>
      </c>
      <c r="E94" s="131" t="s">
        <v>142</v>
      </c>
      <c r="F94" s="134"/>
      <c r="G94" s="75" t="s">
        <v>101</v>
      </c>
      <c r="H94" s="57">
        <v>3360114</v>
      </c>
      <c r="I94" s="58">
        <v>2186013</v>
      </c>
      <c r="J94" s="59">
        <f t="shared" si="6"/>
        <v>1174101</v>
      </c>
      <c r="K94" s="16" t="str">
        <f t="shared" si="7"/>
        <v>0000503100F255551811</v>
      </c>
      <c r="L94" s="6" t="str">
        <f t="shared" si="8"/>
        <v>0000503100F255551811</v>
      </c>
    </row>
    <row r="95" spans="1:12" s="7" customFormat="1">
      <c r="A95" s="54" t="s">
        <v>73</v>
      </c>
      <c r="B95" s="55" t="s">
        <v>7</v>
      </c>
      <c r="C95" s="56" t="s">
        <v>69</v>
      </c>
      <c r="D95" s="74" t="s">
        <v>141</v>
      </c>
      <c r="E95" s="131" t="s">
        <v>143</v>
      </c>
      <c r="F95" s="134"/>
      <c r="G95" s="75" t="s">
        <v>75</v>
      </c>
      <c r="H95" s="57">
        <v>3436079</v>
      </c>
      <c r="I95" s="58">
        <v>0</v>
      </c>
      <c r="J95" s="59">
        <f t="shared" si="6"/>
        <v>3436079</v>
      </c>
      <c r="K95" s="16" t="str">
        <f t="shared" si="7"/>
        <v>0000503100F255552244</v>
      </c>
      <c r="L95" s="6" t="str">
        <f t="shared" si="8"/>
        <v>0000503100F255552244</v>
      </c>
    </row>
    <row r="96" spans="1:12" s="7" customFormat="1">
      <c r="A96" s="54" t="s">
        <v>73</v>
      </c>
      <c r="B96" s="55" t="s">
        <v>7</v>
      </c>
      <c r="C96" s="56" t="s">
        <v>69</v>
      </c>
      <c r="D96" s="74" t="s">
        <v>141</v>
      </c>
      <c r="E96" s="131" t="s">
        <v>144</v>
      </c>
      <c r="F96" s="134"/>
      <c r="G96" s="75" t="s">
        <v>75</v>
      </c>
      <c r="H96" s="57">
        <v>6334032.0300000003</v>
      </c>
      <c r="I96" s="58">
        <v>4363384.25</v>
      </c>
      <c r="J96" s="59">
        <f t="shared" si="6"/>
        <v>1970647.78</v>
      </c>
      <c r="K96" s="16" t="str">
        <f t="shared" si="7"/>
        <v>00005032210160010244</v>
      </c>
      <c r="L96" s="6" t="str">
        <f t="shared" si="8"/>
        <v>00005032210160010244</v>
      </c>
    </row>
    <row r="97" spans="1:12" s="7" customFormat="1" ht="33.75">
      <c r="A97" s="54" t="s">
        <v>102</v>
      </c>
      <c r="B97" s="55" t="s">
        <v>7</v>
      </c>
      <c r="C97" s="56" t="s">
        <v>69</v>
      </c>
      <c r="D97" s="74" t="s">
        <v>141</v>
      </c>
      <c r="E97" s="131" t="s">
        <v>145</v>
      </c>
      <c r="F97" s="134"/>
      <c r="G97" s="75" t="s">
        <v>104</v>
      </c>
      <c r="H97" s="57">
        <v>2890201.92</v>
      </c>
      <c r="I97" s="58">
        <v>1817947.09</v>
      </c>
      <c r="J97" s="59">
        <f t="shared" si="6"/>
        <v>1072254.83</v>
      </c>
      <c r="K97" s="16" t="str">
        <f t="shared" si="7"/>
        <v>00005032210160011414</v>
      </c>
      <c r="L97" s="6" t="str">
        <f t="shared" si="8"/>
        <v>00005032210160011414</v>
      </c>
    </row>
    <row r="98" spans="1:12" s="7" customFormat="1">
      <c r="A98" s="54" t="s">
        <v>73</v>
      </c>
      <c r="B98" s="55" t="s">
        <v>7</v>
      </c>
      <c r="C98" s="56" t="s">
        <v>69</v>
      </c>
      <c r="D98" s="74" t="s">
        <v>141</v>
      </c>
      <c r="E98" s="131" t="s">
        <v>146</v>
      </c>
      <c r="F98" s="134"/>
      <c r="G98" s="75" t="s">
        <v>75</v>
      </c>
      <c r="H98" s="57">
        <v>2367514</v>
      </c>
      <c r="I98" s="58">
        <v>781551.39</v>
      </c>
      <c r="J98" s="59">
        <f t="shared" si="6"/>
        <v>1585962.61</v>
      </c>
      <c r="K98" s="16" t="str">
        <f t="shared" si="7"/>
        <v>00005032220160030244</v>
      </c>
      <c r="L98" s="6" t="str">
        <f t="shared" si="8"/>
        <v>00005032220160030244</v>
      </c>
    </row>
    <row r="99" spans="1:12" s="7" customFormat="1">
      <c r="A99" s="54" t="s">
        <v>73</v>
      </c>
      <c r="B99" s="55" t="s">
        <v>7</v>
      </c>
      <c r="C99" s="56" t="s">
        <v>69</v>
      </c>
      <c r="D99" s="74" t="s">
        <v>141</v>
      </c>
      <c r="E99" s="131" t="s">
        <v>147</v>
      </c>
      <c r="F99" s="134"/>
      <c r="G99" s="75" t="s">
        <v>75</v>
      </c>
      <c r="H99" s="57">
        <v>284136.19</v>
      </c>
      <c r="I99" s="58">
        <v>157098.4</v>
      </c>
      <c r="J99" s="59">
        <f t="shared" si="6"/>
        <v>127037.79</v>
      </c>
      <c r="K99" s="16" t="str">
        <f t="shared" si="7"/>
        <v>00005032230160040244</v>
      </c>
      <c r="L99" s="6" t="str">
        <f t="shared" si="8"/>
        <v>00005032230160040244</v>
      </c>
    </row>
    <row r="100" spans="1:12" s="7" customFormat="1">
      <c r="A100" s="54" t="s">
        <v>73</v>
      </c>
      <c r="B100" s="55" t="s">
        <v>7</v>
      </c>
      <c r="C100" s="56" t="s">
        <v>69</v>
      </c>
      <c r="D100" s="74" t="s">
        <v>141</v>
      </c>
      <c r="E100" s="131" t="s">
        <v>148</v>
      </c>
      <c r="F100" s="134"/>
      <c r="G100" s="75" t="s">
        <v>75</v>
      </c>
      <c r="H100" s="57">
        <v>4720570.96</v>
      </c>
      <c r="I100" s="58">
        <v>3422413.15</v>
      </c>
      <c r="J100" s="59">
        <f t="shared" si="6"/>
        <v>1298157.81</v>
      </c>
      <c r="K100" s="16" t="str">
        <f t="shared" si="7"/>
        <v>00005032240160050244</v>
      </c>
      <c r="L100" s="6" t="str">
        <f t="shared" si="8"/>
        <v>00005032240160050244</v>
      </c>
    </row>
    <row r="101" spans="1:12" s="7" customFormat="1">
      <c r="A101" s="54" t="s">
        <v>73</v>
      </c>
      <c r="B101" s="55" t="s">
        <v>7</v>
      </c>
      <c r="C101" s="56" t="s">
        <v>69</v>
      </c>
      <c r="D101" s="74" t="s">
        <v>141</v>
      </c>
      <c r="E101" s="131" t="s">
        <v>149</v>
      </c>
      <c r="F101" s="134"/>
      <c r="G101" s="75" t="s">
        <v>75</v>
      </c>
      <c r="H101" s="57">
        <v>599938</v>
      </c>
      <c r="I101" s="58">
        <v>0</v>
      </c>
      <c r="J101" s="59">
        <f t="shared" si="6"/>
        <v>599938</v>
      </c>
      <c r="K101" s="16" t="str">
        <f t="shared" si="7"/>
        <v>00005032240160051244</v>
      </c>
      <c r="L101" s="6" t="str">
        <f t="shared" si="8"/>
        <v>00005032240160051244</v>
      </c>
    </row>
    <row r="102" spans="1:12" s="7" customFormat="1">
      <c r="A102" s="54" t="s">
        <v>73</v>
      </c>
      <c r="B102" s="55" t="s">
        <v>7</v>
      </c>
      <c r="C102" s="56" t="s">
        <v>69</v>
      </c>
      <c r="D102" s="74" t="s">
        <v>141</v>
      </c>
      <c r="E102" s="131" t="s">
        <v>150</v>
      </c>
      <c r="F102" s="134"/>
      <c r="G102" s="75" t="s">
        <v>75</v>
      </c>
      <c r="H102" s="57">
        <v>661982</v>
      </c>
      <c r="I102" s="58">
        <v>633602.93999999994</v>
      </c>
      <c r="J102" s="59">
        <f t="shared" si="6"/>
        <v>28379.06</v>
      </c>
      <c r="K102" s="16" t="str">
        <f t="shared" si="7"/>
        <v>00005032250160061244</v>
      </c>
      <c r="L102" s="6" t="str">
        <f t="shared" si="8"/>
        <v>00005032250160061244</v>
      </c>
    </row>
    <row r="103" spans="1:12" s="7" customFormat="1">
      <c r="A103" s="54" t="s">
        <v>73</v>
      </c>
      <c r="B103" s="55" t="s">
        <v>7</v>
      </c>
      <c r="C103" s="56" t="s">
        <v>69</v>
      </c>
      <c r="D103" s="74" t="s">
        <v>141</v>
      </c>
      <c r="E103" s="131" t="s">
        <v>151</v>
      </c>
      <c r="F103" s="134"/>
      <c r="G103" s="75" t="s">
        <v>75</v>
      </c>
      <c r="H103" s="57">
        <v>232582.9</v>
      </c>
      <c r="I103" s="58">
        <v>232582.9</v>
      </c>
      <c r="J103" s="59">
        <f t="shared" si="6"/>
        <v>0</v>
      </c>
      <c r="K103" s="16" t="str">
        <f t="shared" si="7"/>
        <v>00005032250160062244</v>
      </c>
      <c r="L103" s="6" t="str">
        <f t="shared" si="8"/>
        <v>00005032250160062244</v>
      </c>
    </row>
    <row r="104" spans="1:12" s="7" customFormat="1">
      <c r="A104" s="54" t="s">
        <v>73</v>
      </c>
      <c r="B104" s="55" t="s">
        <v>7</v>
      </c>
      <c r="C104" s="56" t="s">
        <v>69</v>
      </c>
      <c r="D104" s="74" t="s">
        <v>141</v>
      </c>
      <c r="E104" s="131" t="s">
        <v>152</v>
      </c>
      <c r="F104" s="134"/>
      <c r="G104" s="75" t="s">
        <v>75</v>
      </c>
      <c r="H104" s="57">
        <v>85000</v>
      </c>
      <c r="I104" s="58">
        <v>0</v>
      </c>
      <c r="J104" s="59">
        <f t="shared" si="6"/>
        <v>85000</v>
      </c>
      <c r="K104" s="16" t="str">
        <f t="shared" si="7"/>
        <v>00005032260160060244</v>
      </c>
      <c r="L104" s="6" t="str">
        <f t="shared" si="8"/>
        <v>00005032260160060244</v>
      </c>
    </row>
    <row r="105" spans="1:12" s="7" customFormat="1">
      <c r="A105" s="54" t="s">
        <v>73</v>
      </c>
      <c r="B105" s="55" t="s">
        <v>7</v>
      </c>
      <c r="C105" s="56" t="s">
        <v>69</v>
      </c>
      <c r="D105" s="74" t="s">
        <v>141</v>
      </c>
      <c r="E105" s="131" t="s">
        <v>153</v>
      </c>
      <c r="F105" s="134"/>
      <c r="G105" s="75" t="s">
        <v>75</v>
      </c>
      <c r="H105" s="57">
        <v>2000</v>
      </c>
      <c r="I105" s="58">
        <v>0</v>
      </c>
      <c r="J105" s="59">
        <f t="shared" si="6"/>
        <v>2000</v>
      </c>
      <c r="K105" s="16" t="str">
        <f t="shared" si="7"/>
        <v>00005032260160061244</v>
      </c>
      <c r="L105" s="6" t="str">
        <f t="shared" si="8"/>
        <v>00005032260160061244</v>
      </c>
    </row>
    <row r="106" spans="1:12" s="7" customFormat="1">
      <c r="A106" s="54" t="s">
        <v>73</v>
      </c>
      <c r="B106" s="55" t="s">
        <v>7</v>
      </c>
      <c r="C106" s="56" t="s">
        <v>69</v>
      </c>
      <c r="D106" s="74" t="s">
        <v>141</v>
      </c>
      <c r="E106" s="131" t="s">
        <v>154</v>
      </c>
      <c r="F106" s="134"/>
      <c r="G106" s="75" t="s">
        <v>75</v>
      </c>
      <c r="H106" s="57">
        <v>700000</v>
      </c>
      <c r="I106" s="58">
        <v>0</v>
      </c>
      <c r="J106" s="59">
        <f t="shared" si="6"/>
        <v>700000</v>
      </c>
      <c r="K106" s="16" t="str">
        <f t="shared" si="7"/>
        <v>00005032260175260244</v>
      </c>
      <c r="L106" s="6" t="str">
        <f t="shared" si="8"/>
        <v>00005032260175260244</v>
      </c>
    </row>
    <row r="107" spans="1:12" s="7" customFormat="1">
      <c r="A107" s="54" t="s">
        <v>73</v>
      </c>
      <c r="B107" s="55" t="s">
        <v>7</v>
      </c>
      <c r="C107" s="56" t="s">
        <v>69</v>
      </c>
      <c r="D107" s="74" t="s">
        <v>141</v>
      </c>
      <c r="E107" s="131" t="s">
        <v>155</v>
      </c>
      <c r="F107" s="134"/>
      <c r="G107" s="75" t="s">
        <v>75</v>
      </c>
      <c r="H107" s="57">
        <v>210000</v>
      </c>
      <c r="I107" s="58">
        <v>0</v>
      </c>
      <c r="J107" s="59">
        <f t="shared" si="6"/>
        <v>210000</v>
      </c>
      <c r="K107" s="16" t="str">
        <f t="shared" si="7"/>
        <v>000050322601S5260244</v>
      </c>
      <c r="L107" s="6" t="str">
        <f t="shared" si="8"/>
        <v>000050322601S5260244</v>
      </c>
    </row>
    <row r="108" spans="1:12" s="7" customFormat="1" ht="45">
      <c r="A108" s="54" t="s">
        <v>156</v>
      </c>
      <c r="B108" s="55" t="s">
        <v>7</v>
      </c>
      <c r="C108" s="56" t="s">
        <v>69</v>
      </c>
      <c r="D108" s="74" t="s">
        <v>159</v>
      </c>
      <c r="E108" s="131" t="s">
        <v>157</v>
      </c>
      <c r="F108" s="134"/>
      <c r="G108" s="75" t="s">
        <v>158</v>
      </c>
      <c r="H108" s="57">
        <v>225000</v>
      </c>
      <c r="I108" s="58">
        <v>191924.4</v>
      </c>
      <c r="J108" s="59">
        <f t="shared" si="6"/>
        <v>33075.599999999999</v>
      </c>
      <c r="K108" s="16" t="str">
        <f t="shared" si="7"/>
        <v>00005059450010031621</v>
      </c>
      <c r="L108" s="6" t="str">
        <f t="shared" si="8"/>
        <v>00005059450010031621</v>
      </c>
    </row>
    <row r="109" spans="1:12" s="7" customFormat="1" ht="45">
      <c r="A109" s="54" t="s">
        <v>156</v>
      </c>
      <c r="B109" s="55" t="s">
        <v>7</v>
      </c>
      <c r="C109" s="56" t="s">
        <v>69</v>
      </c>
      <c r="D109" s="74" t="s">
        <v>159</v>
      </c>
      <c r="E109" s="131" t="s">
        <v>160</v>
      </c>
      <c r="F109" s="134"/>
      <c r="G109" s="75" t="s">
        <v>158</v>
      </c>
      <c r="H109" s="57">
        <v>67950</v>
      </c>
      <c r="I109" s="58">
        <v>57961.17</v>
      </c>
      <c r="J109" s="59">
        <f t="shared" si="6"/>
        <v>9988.83</v>
      </c>
      <c r="K109" s="16" t="str">
        <f t="shared" si="7"/>
        <v>00005059450010032621</v>
      </c>
      <c r="L109" s="6" t="str">
        <f t="shared" si="8"/>
        <v>00005059450010032621</v>
      </c>
    </row>
    <row r="110" spans="1:12" s="7" customFormat="1">
      <c r="A110" s="54" t="s">
        <v>73</v>
      </c>
      <c r="B110" s="55" t="s">
        <v>7</v>
      </c>
      <c r="C110" s="56" t="s">
        <v>69</v>
      </c>
      <c r="D110" s="74" t="s">
        <v>162</v>
      </c>
      <c r="E110" s="131" t="s">
        <v>161</v>
      </c>
      <c r="F110" s="134"/>
      <c r="G110" s="75" t="s">
        <v>75</v>
      </c>
      <c r="H110" s="57">
        <v>70800</v>
      </c>
      <c r="I110" s="58">
        <v>70800</v>
      </c>
      <c r="J110" s="59">
        <f t="shared" si="6"/>
        <v>0</v>
      </c>
      <c r="K110" s="16" t="str">
        <f t="shared" si="7"/>
        <v>00007070840410190244</v>
      </c>
      <c r="L110" s="6" t="str">
        <f t="shared" si="8"/>
        <v>00007070840410190244</v>
      </c>
    </row>
    <row r="111" spans="1:12" s="7" customFormat="1">
      <c r="A111" s="54" t="s">
        <v>73</v>
      </c>
      <c r="B111" s="55" t="s">
        <v>7</v>
      </c>
      <c r="C111" s="56" t="s">
        <v>69</v>
      </c>
      <c r="D111" s="74" t="s">
        <v>162</v>
      </c>
      <c r="E111" s="131" t="s">
        <v>163</v>
      </c>
      <c r="F111" s="134"/>
      <c r="G111" s="75" t="s">
        <v>75</v>
      </c>
      <c r="H111" s="57">
        <v>2200</v>
      </c>
      <c r="I111" s="58">
        <v>0</v>
      </c>
      <c r="J111" s="59">
        <f t="shared" si="6"/>
        <v>2200</v>
      </c>
      <c r="K111" s="16" t="str">
        <f t="shared" si="7"/>
        <v>00007070900221500244</v>
      </c>
      <c r="L111" s="6" t="str">
        <f t="shared" si="8"/>
        <v>00007070900221500244</v>
      </c>
    </row>
    <row r="112" spans="1:12" s="7" customFormat="1">
      <c r="A112" s="54" t="s">
        <v>73</v>
      </c>
      <c r="B112" s="55" t="s">
        <v>7</v>
      </c>
      <c r="C112" s="56" t="s">
        <v>69</v>
      </c>
      <c r="D112" s="74" t="s">
        <v>162</v>
      </c>
      <c r="E112" s="131" t="s">
        <v>164</v>
      </c>
      <c r="F112" s="134"/>
      <c r="G112" s="75" t="s">
        <v>75</v>
      </c>
      <c r="H112" s="57">
        <v>40000</v>
      </c>
      <c r="I112" s="58">
        <v>0</v>
      </c>
      <c r="J112" s="59">
        <f t="shared" si="6"/>
        <v>40000</v>
      </c>
      <c r="K112" s="16" t="str">
        <f t="shared" si="7"/>
        <v>00007079470070110244</v>
      </c>
      <c r="L112" s="6" t="str">
        <f t="shared" si="8"/>
        <v>00007079470070110244</v>
      </c>
    </row>
    <row r="113" spans="1:12" s="7" customFormat="1">
      <c r="A113" s="54" t="s">
        <v>73</v>
      </c>
      <c r="B113" s="55" t="s">
        <v>7</v>
      </c>
      <c r="C113" s="56" t="s">
        <v>69</v>
      </c>
      <c r="D113" s="74" t="s">
        <v>166</v>
      </c>
      <c r="E113" s="131" t="s">
        <v>165</v>
      </c>
      <c r="F113" s="134"/>
      <c r="G113" s="75" t="s">
        <v>75</v>
      </c>
      <c r="H113" s="57">
        <v>208000</v>
      </c>
      <c r="I113" s="58">
        <v>203959</v>
      </c>
      <c r="J113" s="59">
        <f t="shared" si="6"/>
        <v>4041</v>
      </c>
      <c r="K113" s="16" t="str">
        <f t="shared" si="7"/>
        <v>00008010210199910244</v>
      </c>
      <c r="L113" s="6" t="str">
        <f t="shared" si="8"/>
        <v>00008010210199910244</v>
      </c>
    </row>
    <row r="114" spans="1:12" s="7" customFormat="1">
      <c r="A114" s="54" t="s">
        <v>167</v>
      </c>
      <c r="B114" s="55" t="s">
        <v>7</v>
      </c>
      <c r="C114" s="56" t="s">
        <v>69</v>
      </c>
      <c r="D114" s="74" t="s">
        <v>166</v>
      </c>
      <c r="E114" s="131" t="s">
        <v>165</v>
      </c>
      <c r="F114" s="134"/>
      <c r="G114" s="75" t="s">
        <v>168</v>
      </c>
      <c r="H114" s="57">
        <v>180000</v>
      </c>
      <c r="I114" s="58">
        <v>180000</v>
      </c>
      <c r="J114" s="59">
        <f t="shared" ref="J114:J123" si="9">IF(IF(H114="",0,H114)=0,0,(IF(H114&gt;0,IF(I114&gt;H114,0,H114-I114),IF(I114&gt;H114,H114-I114,0))))</f>
        <v>0</v>
      </c>
      <c r="K114" s="16" t="str">
        <f t="shared" ref="K114:K123" si="10">C114 &amp; D114 &amp;E114 &amp; F114 &amp; G114</f>
        <v>00008010210199910360</v>
      </c>
      <c r="L114" s="6" t="str">
        <f t="shared" ref="L114:L123" si="11">C114 &amp; D114 &amp;E114 &amp; F114 &amp; G114</f>
        <v>00008010210199910360</v>
      </c>
    </row>
    <row r="115" spans="1:12" s="7" customFormat="1">
      <c r="A115" s="54" t="s">
        <v>73</v>
      </c>
      <c r="B115" s="55" t="s">
        <v>7</v>
      </c>
      <c r="C115" s="56" t="s">
        <v>69</v>
      </c>
      <c r="D115" s="74" t="s">
        <v>166</v>
      </c>
      <c r="E115" s="131" t="s">
        <v>169</v>
      </c>
      <c r="F115" s="134"/>
      <c r="G115" s="75" t="s">
        <v>75</v>
      </c>
      <c r="H115" s="57">
        <v>50000</v>
      </c>
      <c r="I115" s="58">
        <v>50000</v>
      </c>
      <c r="J115" s="59">
        <f t="shared" si="9"/>
        <v>0</v>
      </c>
      <c r="K115" s="16" t="str">
        <f t="shared" si="10"/>
        <v>00008011400199910244</v>
      </c>
      <c r="L115" s="6" t="str">
        <f t="shared" si="11"/>
        <v>00008011400199910244</v>
      </c>
    </row>
    <row r="116" spans="1:12" s="7" customFormat="1">
      <c r="A116" s="54" t="s">
        <v>73</v>
      </c>
      <c r="B116" s="55" t="s">
        <v>7</v>
      </c>
      <c r="C116" s="56" t="s">
        <v>69</v>
      </c>
      <c r="D116" s="74" t="s">
        <v>166</v>
      </c>
      <c r="E116" s="131" t="s">
        <v>170</v>
      </c>
      <c r="F116" s="134"/>
      <c r="G116" s="75" t="s">
        <v>75</v>
      </c>
      <c r="H116" s="57">
        <v>994000</v>
      </c>
      <c r="I116" s="58">
        <v>984545.43</v>
      </c>
      <c r="J116" s="59">
        <f t="shared" si="9"/>
        <v>9454.57</v>
      </c>
      <c r="K116" s="16" t="str">
        <f t="shared" si="10"/>
        <v>00008019480080110244</v>
      </c>
      <c r="L116" s="6" t="str">
        <f t="shared" si="11"/>
        <v>00008019480080110244</v>
      </c>
    </row>
    <row r="117" spans="1:12" s="7" customFormat="1">
      <c r="A117" s="54" t="s">
        <v>171</v>
      </c>
      <c r="B117" s="55" t="s">
        <v>7</v>
      </c>
      <c r="C117" s="56" t="s">
        <v>69</v>
      </c>
      <c r="D117" s="74" t="s">
        <v>174</v>
      </c>
      <c r="E117" s="131" t="s">
        <v>172</v>
      </c>
      <c r="F117" s="134"/>
      <c r="G117" s="75" t="s">
        <v>173</v>
      </c>
      <c r="H117" s="57">
        <v>190983.96</v>
      </c>
      <c r="I117" s="58">
        <v>159153.29999999999</v>
      </c>
      <c r="J117" s="59">
        <f t="shared" si="9"/>
        <v>31830.66</v>
      </c>
      <c r="K117" s="16" t="str">
        <f t="shared" si="10"/>
        <v>00010019450010040312</v>
      </c>
      <c r="L117" s="6" t="str">
        <f t="shared" si="11"/>
        <v>00010019450010040312</v>
      </c>
    </row>
    <row r="118" spans="1:12" s="7" customFormat="1">
      <c r="A118" s="54" t="s">
        <v>73</v>
      </c>
      <c r="B118" s="55" t="s">
        <v>7</v>
      </c>
      <c r="C118" s="56" t="s">
        <v>69</v>
      </c>
      <c r="D118" s="74" t="s">
        <v>176</v>
      </c>
      <c r="E118" s="131" t="s">
        <v>175</v>
      </c>
      <c r="F118" s="134"/>
      <c r="G118" s="75" t="s">
        <v>75</v>
      </c>
      <c r="H118" s="57">
        <v>529950</v>
      </c>
      <c r="I118" s="58">
        <v>329890</v>
      </c>
      <c r="J118" s="59">
        <f t="shared" si="9"/>
        <v>200060</v>
      </c>
      <c r="K118" s="16" t="str">
        <f t="shared" si="10"/>
        <v>00011010400130110244</v>
      </c>
      <c r="L118" s="6" t="str">
        <f t="shared" si="11"/>
        <v>00011010400130110244</v>
      </c>
    </row>
    <row r="119" spans="1:12" s="7" customFormat="1">
      <c r="A119" s="54" t="s">
        <v>73</v>
      </c>
      <c r="B119" s="55" t="s">
        <v>7</v>
      </c>
      <c r="C119" s="56" t="s">
        <v>69</v>
      </c>
      <c r="D119" s="74" t="s">
        <v>176</v>
      </c>
      <c r="E119" s="131" t="s">
        <v>177</v>
      </c>
      <c r="F119" s="134"/>
      <c r="G119" s="75" t="s">
        <v>75</v>
      </c>
      <c r="H119" s="57">
        <v>449850</v>
      </c>
      <c r="I119" s="58">
        <v>0</v>
      </c>
      <c r="J119" s="59">
        <f t="shared" si="9"/>
        <v>449850</v>
      </c>
      <c r="K119" s="16" t="str">
        <f t="shared" si="10"/>
        <v>00011010400221000244</v>
      </c>
      <c r="L119" s="6" t="str">
        <f t="shared" si="11"/>
        <v>00011010400221000244</v>
      </c>
    </row>
    <row r="120" spans="1:12" s="7" customFormat="1">
      <c r="A120" s="54" t="s">
        <v>73</v>
      </c>
      <c r="B120" s="55" t="s">
        <v>7</v>
      </c>
      <c r="C120" s="56" t="s">
        <v>69</v>
      </c>
      <c r="D120" s="74" t="s">
        <v>179</v>
      </c>
      <c r="E120" s="131" t="s">
        <v>178</v>
      </c>
      <c r="F120" s="134"/>
      <c r="G120" s="75" t="s">
        <v>75</v>
      </c>
      <c r="H120" s="57">
        <v>130900.5</v>
      </c>
      <c r="I120" s="58">
        <v>80900.5</v>
      </c>
      <c r="J120" s="59">
        <f t="shared" si="9"/>
        <v>50000</v>
      </c>
      <c r="K120" s="16" t="str">
        <f t="shared" si="10"/>
        <v>00012029450010060244</v>
      </c>
      <c r="L120" s="6" t="str">
        <f t="shared" si="11"/>
        <v>00012029450010060244</v>
      </c>
    </row>
    <row r="121" spans="1:12" s="7" customFormat="1" ht="45">
      <c r="A121" s="54" t="s">
        <v>180</v>
      </c>
      <c r="B121" s="55" t="s">
        <v>7</v>
      </c>
      <c r="C121" s="56" t="s">
        <v>69</v>
      </c>
      <c r="D121" s="74" t="s">
        <v>179</v>
      </c>
      <c r="E121" s="131" t="s">
        <v>181</v>
      </c>
      <c r="F121" s="134"/>
      <c r="G121" s="75" t="s">
        <v>182</v>
      </c>
      <c r="H121" s="57">
        <v>400000</v>
      </c>
      <c r="I121" s="58">
        <v>400000</v>
      </c>
      <c r="J121" s="59">
        <f t="shared" si="9"/>
        <v>0</v>
      </c>
      <c r="K121" s="16" t="str">
        <f t="shared" si="10"/>
        <v>00012029450081030812</v>
      </c>
      <c r="L121" s="6" t="str">
        <f t="shared" si="11"/>
        <v>00012029450081030812</v>
      </c>
    </row>
    <row r="122" spans="1:12" s="7" customFormat="1" ht="22.5">
      <c r="A122" s="54" t="s">
        <v>183</v>
      </c>
      <c r="B122" s="55" t="s">
        <v>7</v>
      </c>
      <c r="C122" s="56" t="s">
        <v>69</v>
      </c>
      <c r="D122" s="74" t="s">
        <v>186</v>
      </c>
      <c r="E122" s="131" t="s">
        <v>184</v>
      </c>
      <c r="F122" s="134"/>
      <c r="G122" s="75" t="s">
        <v>185</v>
      </c>
      <c r="H122" s="57">
        <v>3000</v>
      </c>
      <c r="I122" s="58">
        <v>2602</v>
      </c>
      <c r="J122" s="59">
        <f t="shared" si="9"/>
        <v>398</v>
      </c>
      <c r="K122" s="16" t="str">
        <f t="shared" si="10"/>
        <v>00012049450010050242</v>
      </c>
      <c r="L122" s="6" t="str">
        <f t="shared" si="11"/>
        <v>00012049450010050242</v>
      </c>
    </row>
    <row r="123" spans="1:12" s="7" customFormat="1">
      <c r="A123" s="54" t="s">
        <v>73</v>
      </c>
      <c r="B123" s="55" t="s">
        <v>7</v>
      </c>
      <c r="C123" s="56" t="s">
        <v>69</v>
      </c>
      <c r="D123" s="74" t="s">
        <v>186</v>
      </c>
      <c r="E123" s="131" t="s">
        <v>184</v>
      </c>
      <c r="F123" s="134"/>
      <c r="G123" s="75" t="s">
        <v>75</v>
      </c>
      <c r="H123" s="57">
        <v>54000</v>
      </c>
      <c r="I123" s="58">
        <v>40472.47</v>
      </c>
      <c r="J123" s="59">
        <f t="shared" si="9"/>
        <v>13527.53</v>
      </c>
      <c r="K123" s="16" t="str">
        <f t="shared" si="10"/>
        <v>00012049450010050244</v>
      </c>
      <c r="L123" s="6" t="str">
        <f t="shared" si="11"/>
        <v>00012049450010050244</v>
      </c>
    </row>
    <row r="124" spans="1:12" ht="5.25" hidden="1" customHeight="1" thickBot="1">
      <c r="A124" s="76"/>
      <c r="B124" s="77"/>
      <c r="C124" s="78"/>
      <c r="D124" s="78"/>
      <c r="E124" s="78"/>
      <c r="F124" s="78"/>
      <c r="G124" s="78"/>
      <c r="H124" s="79"/>
      <c r="I124" s="80"/>
      <c r="J124" s="81"/>
      <c r="K124" s="14"/>
    </row>
    <row r="125" spans="1:12" ht="13.5" thickBot="1">
      <c r="A125" s="82"/>
      <c r="B125" s="82"/>
      <c r="C125" s="31"/>
      <c r="D125" s="31"/>
      <c r="E125" s="31"/>
      <c r="F125" s="31"/>
      <c r="G125" s="31"/>
      <c r="H125" s="83"/>
      <c r="I125" s="83"/>
      <c r="J125" s="83"/>
      <c r="K125" s="5"/>
    </row>
    <row r="126" spans="1:12" ht="28.5" customHeight="1" thickBot="1">
      <c r="A126" s="84" t="s">
        <v>18</v>
      </c>
      <c r="B126" s="85">
        <v>450</v>
      </c>
      <c r="C126" s="172" t="s">
        <v>17</v>
      </c>
      <c r="D126" s="173"/>
      <c r="E126" s="173"/>
      <c r="F126" s="173"/>
      <c r="G126" s="174"/>
      <c r="H126" s="86">
        <f>0-H134</f>
        <v>-16491353.949999999</v>
      </c>
      <c r="I126" s="86">
        <f>I15-I48</f>
        <v>-2141244.6800000002</v>
      </c>
      <c r="J126" s="87" t="s">
        <v>17</v>
      </c>
    </row>
    <row r="127" spans="1:12">
      <c r="A127" s="82"/>
      <c r="B127" s="88"/>
      <c r="C127" s="31"/>
      <c r="D127" s="31"/>
      <c r="E127" s="31"/>
      <c r="F127" s="31"/>
      <c r="G127" s="31"/>
      <c r="H127" s="31"/>
      <c r="I127" s="31"/>
      <c r="J127" s="31"/>
    </row>
    <row r="128" spans="1:12" ht="15">
      <c r="A128" s="156" t="s">
        <v>31</v>
      </c>
      <c r="B128" s="156"/>
      <c r="C128" s="156"/>
      <c r="D128" s="156"/>
      <c r="E128" s="156"/>
      <c r="F128" s="156"/>
      <c r="G128" s="156"/>
      <c r="H128" s="156"/>
      <c r="I128" s="156"/>
      <c r="J128" s="156"/>
      <c r="K128" s="11"/>
    </row>
    <row r="129" spans="1:12">
      <c r="A129" s="39"/>
      <c r="B129" s="89"/>
      <c r="C129" s="40"/>
      <c r="D129" s="40"/>
      <c r="E129" s="40"/>
      <c r="F129" s="40"/>
      <c r="G129" s="40"/>
      <c r="H129" s="41"/>
      <c r="I129" s="41"/>
      <c r="J129" s="90" t="s">
        <v>27</v>
      </c>
      <c r="K129" s="4"/>
    </row>
    <row r="130" spans="1:12" ht="17.100000000000001" customHeight="1">
      <c r="A130" s="145" t="s">
        <v>38</v>
      </c>
      <c r="B130" s="145" t="s">
        <v>39</v>
      </c>
      <c r="C130" s="157" t="s">
        <v>44</v>
      </c>
      <c r="D130" s="158"/>
      <c r="E130" s="158"/>
      <c r="F130" s="158"/>
      <c r="G130" s="159"/>
      <c r="H130" s="145" t="s">
        <v>41</v>
      </c>
      <c r="I130" s="145" t="s">
        <v>23</v>
      </c>
      <c r="J130" s="145" t="s">
        <v>42</v>
      </c>
      <c r="K130" s="12"/>
    </row>
    <row r="131" spans="1:12" ht="17.100000000000001" customHeight="1">
      <c r="A131" s="146"/>
      <c r="B131" s="146"/>
      <c r="C131" s="160"/>
      <c r="D131" s="161"/>
      <c r="E131" s="161"/>
      <c r="F131" s="161"/>
      <c r="G131" s="162"/>
      <c r="H131" s="146"/>
      <c r="I131" s="146"/>
      <c r="J131" s="146"/>
      <c r="K131" s="12"/>
    </row>
    <row r="132" spans="1:12" ht="17.100000000000001" customHeight="1">
      <c r="A132" s="147"/>
      <c r="B132" s="147"/>
      <c r="C132" s="163"/>
      <c r="D132" s="164"/>
      <c r="E132" s="164"/>
      <c r="F132" s="164"/>
      <c r="G132" s="165"/>
      <c r="H132" s="147"/>
      <c r="I132" s="147"/>
      <c r="J132" s="147"/>
      <c r="K132" s="12"/>
    </row>
    <row r="133" spans="1:12" ht="13.5" thickBot="1">
      <c r="A133" s="43">
        <v>1</v>
      </c>
      <c r="B133" s="44">
        <v>2</v>
      </c>
      <c r="C133" s="153">
        <v>3</v>
      </c>
      <c r="D133" s="154"/>
      <c r="E133" s="154"/>
      <c r="F133" s="154"/>
      <c r="G133" s="155"/>
      <c r="H133" s="45" t="s">
        <v>2</v>
      </c>
      <c r="I133" s="45" t="s">
        <v>25</v>
      </c>
      <c r="J133" s="45" t="s">
        <v>26</v>
      </c>
      <c r="K133" s="13"/>
    </row>
    <row r="134" spans="1:12" ht="12.75" customHeight="1">
      <c r="A134" s="91" t="s">
        <v>32</v>
      </c>
      <c r="B134" s="47" t="s">
        <v>8</v>
      </c>
      <c r="C134" s="166" t="s">
        <v>17</v>
      </c>
      <c r="D134" s="167"/>
      <c r="E134" s="167"/>
      <c r="F134" s="167"/>
      <c r="G134" s="168"/>
      <c r="H134" s="48">
        <f>H136+H141+H146</f>
        <v>16491353.949999999</v>
      </c>
      <c r="I134" s="48">
        <f>I136+I141+I146</f>
        <v>2141244.6800000002</v>
      </c>
      <c r="J134" s="49">
        <f>J136+J141+J146</f>
        <v>14350109.27</v>
      </c>
    </row>
    <row r="135" spans="1:12" ht="12.75" customHeight="1">
      <c r="A135" s="92" t="s">
        <v>11</v>
      </c>
      <c r="B135" s="93"/>
      <c r="C135" s="180"/>
      <c r="D135" s="181"/>
      <c r="E135" s="181"/>
      <c r="F135" s="181"/>
      <c r="G135" s="182"/>
      <c r="H135" s="94"/>
      <c r="I135" s="95"/>
      <c r="J135" s="96"/>
    </row>
    <row r="136" spans="1:12" ht="12.75" customHeight="1">
      <c r="A136" s="91" t="s">
        <v>33</v>
      </c>
      <c r="B136" s="97" t="s">
        <v>12</v>
      </c>
      <c r="C136" s="135" t="s">
        <v>17</v>
      </c>
      <c r="D136" s="136"/>
      <c r="E136" s="136"/>
      <c r="F136" s="136"/>
      <c r="G136" s="137"/>
      <c r="H136" s="48">
        <v>0</v>
      </c>
      <c r="I136" s="48">
        <v>0</v>
      </c>
      <c r="J136" s="53">
        <v>0</v>
      </c>
    </row>
    <row r="137" spans="1:12" ht="12.75" customHeight="1">
      <c r="A137" s="92" t="s">
        <v>10</v>
      </c>
      <c r="B137" s="51"/>
      <c r="C137" s="176"/>
      <c r="D137" s="177"/>
      <c r="E137" s="177"/>
      <c r="F137" s="177"/>
      <c r="G137" s="178"/>
      <c r="H137" s="98"/>
      <c r="I137" s="99"/>
      <c r="J137" s="100"/>
    </row>
    <row r="138" spans="1:12" hidden="1">
      <c r="A138" s="101"/>
      <c r="B138" s="102" t="s">
        <v>12</v>
      </c>
      <c r="C138" s="103"/>
      <c r="D138" s="142"/>
      <c r="E138" s="143"/>
      <c r="F138" s="143"/>
      <c r="G138" s="144"/>
      <c r="H138" s="104"/>
      <c r="I138" s="105"/>
      <c r="J138" s="106"/>
      <c r="K138" s="20" t="str">
        <f>C138 &amp; D138 &amp; G138</f>
        <v/>
      </c>
      <c r="L138" s="21"/>
    </row>
    <row r="139" spans="1:12" s="7" customFormat="1">
      <c r="A139" s="107"/>
      <c r="B139" s="108" t="s">
        <v>12</v>
      </c>
      <c r="C139" s="109"/>
      <c r="D139" s="140"/>
      <c r="E139" s="140"/>
      <c r="F139" s="140"/>
      <c r="G139" s="141"/>
      <c r="H139" s="110"/>
      <c r="I139" s="111"/>
      <c r="J139" s="112">
        <f>IF(IF(H139="",0,H139)=0,0,(IF(H139&gt;0,IF(I139&gt;H139,0,H139-I139),IF(I139&gt;H139,H139-I139,0))))</f>
        <v>0</v>
      </c>
      <c r="K139" s="22" t="str">
        <f>C139 &amp; D139 &amp; G139</f>
        <v/>
      </c>
      <c r="L139" s="23" t="str">
        <f>C139 &amp; D139 &amp; G139</f>
        <v/>
      </c>
    </row>
    <row r="140" spans="1:12" ht="12.75" hidden="1" customHeight="1">
      <c r="A140" s="91"/>
      <c r="B140" s="113"/>
      <c r="C140" s="114"/>
      <c r="D140" s="114"/>
      <c r="E140" s="114"/>
      <c r="F140" s="114"/>
      <c r="G140" s="114"/>
      <c r="H140" s="115"/>
      <c r="I140" s="116"/>
      <c r="J140" s="117"/>
      <c r="K140" s="15"/>
    </row>
    <row r="141" spans="1:12" ht="12.75" customHeight="1">
      <c r="A141" s="91" t="s">
        <v>34</v>
      </c>
      <c r="B141" s="51" t="s">
        <v>13</v>
      </c>
      <c r="C141" s="176" t="s">
        <v>17</v>
      </c>
      <c r="D141" s="177"/>
      <c r="E141" s="177"/>
      <c r="F141" s="177"/>
      <c r="G141" s="178"/>
      <c r="H141" s="48">
        <v>0</v>
      </c>
      <c r="I141" s="48">
        <v>0</v>
      </c>
      <c r="J141" s="73">
        <v>0</v>
      </c>
    </row>
    <row r="142" spans="1:12" ht="12.75" customHeight="1">
      <c r="A142" s="92" t="s">
        <v>10</v>
      </c>
      <c r="B142" s="51"/>
      <c r="C142" s="176"/>
      <c r="D142" s="177"/>
      <c r="E142" s="177"/>
      <c r="F142" s="177"/>
      <c r="G142" s="178"/>
      <c r="H142" s="98"/>
      <c r="I142" s="99"/>
      <c r="J142" s="100"/>
    </row>
    <row r="143" spans="1:12" ht="12.75" hidden="1" customHeight="1">
      <c r="A143" s="101"/>
      <c r="B143" s="102" t="s">
        <v>13</v>
      </c>
      <c r="C143" s="103"/>
      <c r="D143" s="142"/>
      <c r="E143" s="143"/>
      <c r="F143" s="143"/>
      <c r="G143" s="144"/>
      <c r="H143" s="104"/>
      <c r="I143" s="105"/>
      <c r="J143" s="106"/>
      <c r="K143" s="20" t="str">
        <f>C143 &amp; D143 &amp; G143</f>
        <v/>
      </c>
      <c r="L143" s="21"/>
    </row>
    <row r="144" spans="1:12" s="7" customFormat="1">
      <c r="A144" s="107"/>
      <c r="B144" s="108" t="s">
        <v>13</v>
      </c>
      <c r="C144" s="109"/>
      <c r="D144" s="140"/>
      <c r="E144" s="140"/>
      <c r="F144" s="140"/>
      <c r="G144" s="141"/>
      <c r="H144" s="110"/>
      <c r="I144" s="111"/>
      <c r="J144" s="112">
        <f>IF(IF(H144="",0,H144)=0,0,(IF(H144&gt;0,IF(I144&gt;H144,0,H144-I144),IF(I144&gt;H144,H144-I144,0))))</f>
        <v>0</v>
      </c>
      <c r="K144" s="22" t="str">
        <f>C144 &amp; D144 &amp; G144</f>
        <v/>
      </c>
      <c r="L144" s="23" t="str">
        <f>C144 &amp; D144 &amp; G144</f>
        <v/>
      </c>
    </row>
    <row r="145" spans="1:12" ht="12.75" hidden="1" customHeight="1">
      <c r="A145" s="91"/>
      <c r="B145" s="97"/>
      <c r="C145" s="114"/>
      <c r="D145" s="114"/>
      <c r="E145" s="114"/>
      <c r="F145" s="114"/>
      <c r="G145" s="114"/>
      <c r="H145" s="115"/>
      <c r="I145" s="116"/>
      <c r="J145" s="117"/>
      <c r="K145" s="15"/>
    </row>
    <row r="146" spans="1:12" ht="12.75" customHeight="1">
      <c r="A146" s="91" t="s">
        <v>16</v>
      </c>
      <c r="B146" s="51" t="s">
        <v>9</v>
      </c>
      <c r="C146" s="176" t="s">
        <v>51</v>
      </c>
      <c r="D146" s="177"/>
      <c r="E146" s="177"/>
      <c r="F146" s="177"/>
      <c r="G146" s="178"/>
      <c r="H146" s="48">
        <v>16491353.949999999</v>
      </c>
      <c r="I146" s="48">
        <v>2141244.6800000002</v>
      </c>
      <c r="J146" s="118">
        <f>IF(IF(H146="",0,H146)=0,0,(IF(H146&gt;0,IF(I146&gt;H146,0,H146-I146),IF(I146&gt;H146,H146-I146,0))))</f>
        <v>14350109.27</v>
      </c>
    </row>
    <row r="147" spans="1:12" ht="22.5">
      <c r="A147" s="91" t="s">
        <v>52</v>
      </c>
      <c r="B147" s="51" t="s">
        <v>9</v>
      </c>
      <c r="C147" s="176" t="s">
        <v>53</v>
      </c>
      <c r="D147" s="177"/>
      <c r="E147" s="177"/>
      <c r="F147" s="177"/>
      <c r="G147" s="178"/>
      <c r="H147" s="48">
        <v>16491353.949999999</v>
      </c>
      <c r="I147" s="48">
        <v>2141244.6800000002</v>
      </c>
      <c r="J147" s="118">
        <f>IF(IF(H147="",0,H147)=0,0,(IF(H147&gt;0,IF(I147&gt;H147,0,H147-I147),IF(I147&gt;H147,H147-I147,0))))</f>
        <v>14350109.27</v>
      </c>
    </row>
    <row r="148" spans="1:12" ht="35.25" customHeight="1">
      <c r="A148" s="91" t="s">
        <v>55</v>
      </c>
      <c r="B148" s="51" t="s">
        <v>9</v>
      </c>
      <c r="C148" s="176" t="s">
        <v>54</v>
      </c>
      <c r="D148" s="177"/>
      <c r="E148" s="177"/>
      <c r="F148" s="177"/>
      <c r="G148" s="178"/>
      <c r="H148" s="48">
        <v>0</v>
      </c>
      <c r="I148" s="48">
        <v>0</v>
      </c>
      <c r="J148" s="118">
        <f>IF(IF(H148="",0,H148)=0,0,(IF(H148&gt;0,IF(I148&gt;H148,0,H148-I148),IF(I148&gt;H148,H148-I148,0))))</f>
        <v>0</v>
      </c>
    </row>
    <row r="149" spans="1:12" ht="22.5">
      <c r="A149" s="91" t="s">
        <v>72</v>
      </c>
      <c r="B149" s="51" t="s">
        <v>14</v>
      </c>
      <c r="C149" s="119" t="s">
        <v>69</v>
      </c>
      <c r="D149" s="138" t="s">
        <v>71</v>
      </c>
      <c r="E149" s="138"/>
      <c r="F149" s="138"/>
      <c r="G149" s="139"/>
      <c r="H149" s="120">
        <v>-91487786.799999997</v>
      </c>
      <c r="I149" s="120">
        <v>-100909343</v>
      </c>
      <c r="J149" s="121" t="s">
        <v>17</v>
      </c>
      <c r="K149" s="10" t="str">
        <f>C149 &amp; D149 &amp; G149</f>
        <v>00001050201130000510</v>
      </c>
      <c r="L149" s="1" t="str">
        <f>C149 &amp; D149 &amp; G149</f>
        <v>00001050201130000510</v>
      </c>
    </row>
    <row r="150" spans="1:12" ht="22.5">
      <c r="A150" s="122" t="s">
        <v>68</v>
      </c>
      <c r="B150" s="51" t="s">
        <v>15</v>
      </c>
      <c r="C150" s="119" t="s">
        <v>69</v>
      </c>
      <c r="D150" s="138" t="s">
        <v>70</v>
      </c>
      <c r="E150" s="138"/>
      <c r="F150" s="138"/>
      <c r="G150" s="139"/>
      <c r="H150" s="123">
        <v>107979140.75</v>
      </c>
      <c r="I150" s="123">
        <v>103050587.68000001</v>
      </c>
      <c r="J150" s="124" t="s">
        <v>17</v>
      </c>
      <c r="K150" s="9" t="str">
        <f>C150 &amp; D150 &amp; G150</f>
        <v>00001050201130000610</v>
      </c>
      <c r="L150" s="1" t="str">
        <f>C150 &amp; D150 &amp; G150</f>
        <v>00001050201130000610</v>
      </c>
    </row>
    <row r="151" spans="1:12">
      <c r="A151" s="82"/>
      <c r="B151" s="88"/>
      <c r="C151" s="31"/>
      <c r="D151" s="31"/>
      <c r="E151" s="31"/>
      <c r="F151" s="31"/>
      <c r="G151" s="31"/>
      <c r="H151" s="31"/>
      <c r="I151" s="31"/>
      <c r="J151" s="31"/>
      <c r="K151" s="2"/>
    </row>
    <row r="152" spans="1:12">
      <c r="A152" s="82"/>
      <c r="B152" s="88"/>
      <c r="C152" s="31"/>
      <c r="D152" s="31"/>
      <c r="E152" s="31"/>
      <c r="F152" s="31"/>
      <c r="G152" s="31"/>
      <c r="H152" s="31"/>
      <c r="I152" s="31"/>
      <c r="J152" s="31"/>
      <c r="K152" s="8"/>
      <c r="L152" s="8"/>
    </row>
    <row r="153" spans="1:12" ht="21.75" customHeight="1">
      <c r="A153" s="125" t="s">
        <v>47</v>
      </c>
      <c r="B153" s="179" t="s">
        <v>233</v>
      </c>
      <c r="C153" s="179"/>
      <c r="D153" s="179"/>
      <c r="E153" s="88"/>
      <c r="F153" s="88"/>
      <c r="G153" s="31"/>
      <c r="H153" s="126" t="s">
        <v>48</v>
      </c>
      <c r="I153" s="127"/>
      <c r="J153" s="130" t="s">
        <v>234</v>
      </c>
      <c r="K153" s="8"/>
      <c r="L153" s="8"/>
    </row>
    <row r="154" spans="1:12">
      <c r="A154" s="26" t="s">
        <v>45</v>
      </c>
      <c r="B154" s="175" t="s">
        <v>46</v>
      </c>
      <c r="C154" s="175"/>
      <c r="D154" s="175"/>
      <c r="E154" s="88"/>
      <c r="F154" s="88"/>
      <c r="G154" s="31"/>
      <c r="H154" s="31"/>
      <c r="I154" s="128" t="s">
        <v>49</v>
      </c>
      <c r="J154" s="88" t="s">
        <v>46</v>
      </c>
      <c r="K154" s="8"/>
      <c r="L154" s="8"/>
    </row>
    <row r="155" spans="1:12">
      <c r="A155" s="26"/>
      <c r="B155" s="88"/>
      <c r="C155" s="31"/>
      <c r="D155" s="31"/>
      <c r="E155" s="31"/>
      <c r="F155" s="31"/>
      <c r="G155" s="31"/>
      <c r="H155" s="31"/>
      <c r="I155" s="31"/>
      <c r="J155" s="31"/>
      <c r="K155" s="8"/>
      <c r="L155" s="8"/>
    </row>
    <row r="156" spans="1:12">
      <c r="A156" s="26"/>
      <c r="B156" s="88"/>
      <c r="C156" s="31"/>
      <c r="D156" s="31"/>
      <c r="E156" s="31"/>
      <c r="F156" s="31"/>
      <c r="G156" s="31"/>
      <c r="H156" s="31"/>
      <c r="I156" s="31"/>
      <c r="J156" s="31"/>
      <c r="K156" s="8"/>
      <c r="L156" s="8"/>
    </row>
    <row r="157" spans="1:12">
      <c r="A157" s="82"/>
      <c r="B157" s="88"/>
      <c r="C157" s="31"/>
      <c r="D157" s="31"/>
      <c r="E157" s="31"/>
      <c r="F157" s="31"/>
      <c r="G157" s="31"/>
      <c r="H157" s="31"/>
      <c r="I157" s="31"/>
      <c r="J157" s="31"/>
      <c r="K157" s="8"/>
      <c r="L157" s="8"/>
    </row>
    <row r="158" spans="1:12">
      <c r="K158" s="8"/>
      <c r="L158" s="8"/>
    </row>
    <row r="159" spans="1:12">
      <c r="K159" s="8"/>
      <c r="L159" s="8"/>
    </row>
    <row r="160" spans="1:12">
      <c r="K160" s="8"/>
      <c r="L160" s="8"/>
    </row>
    <row r="161" spans="11:12">
      <c r="K161" s="8"/>
      <c r="L161" s="8"/>
    </row>
    <row r="162" spans="11:12">
      <c r="K162" s="8"/>
      <c r="L162" s="8"/>
    </row>
    <row r="163" spans="11:12">
      <c r="K163" s="8"/>
      <c r="L163" s="8"/>
    </row>
  </sheetData>
  <mergeCells count="148">
    <mergeCell ref="J44:J46"/>
    <mergeCell ref="I44:I46"/>
    <mergeCell ref="A44:A46"/>
    <mergeCell ref="C48:G48"/>
    <mergeCell ref="C44:G46"/>
    <mergeCell ref="E62:F62"/>
    <mergeCell ref="I130:I132"/>
    <mergeCell ref="C126:G126"/>
    <mergeCell ref="C137:G137"/>
    <mergeCell ref="C141:G141"/>
    <mergeCell ref="C142:G142"/>
    <mergeCell ref="B153:D153"/>
    <mergeCell ref="C146:G146"/>
    <mergeCell ref="C148:G148"/>
    <mergeCell ref="H130:H132"/>
    <mergeCell ref="C130:G132"/>
    <mergeCell ref="D138:G138"/>
    <mergeCell ref="C133:G133"/>
    <mergeCell ref="C134:G134"/>
    <mergeCell ref="C135:G135"/>
    <mergeCell ref="B154:D154"/>
    <mergeCell ref="C147:G147"/>
    <mergeCell ref="A130:A132"/>
    <mergeCell ref="B130:B132"/>
    <mergeCell ref="J130:J132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47:G47"/>
    <mergeCell ref="A128:J128"/>
    <mergeCell ref="C49:G49"/>
    <mergeCell ref="H44:H46"/>
    <mergeCell ref="B44:B46"/>
    <mergeCell ref="A42:J42"/>
    <mergeCell ref="E63:F63"/>
    <mergeCell ref="E64:F64"/>
    <mergeCell ref="E65:F65"/>
    <mergeCell ref="E66:F66"/>
    <mergeCell ref="E67:F67"/>
    <mergeCell ref="C136:G136"/>
    <mergeCell ref="D150:G150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D139:G139"/>
    <mergeCell ref="D149:G149"/>
    <mergeCell ref="D143:G143"/>
    <mergeCell ref="D144:G144"/>
    <mergeCell ref="E73:F73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91:F91"/>
    <mergeCell ref="E92:F9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D26:G26"/>
    <mergeCell ref="D27:G27"/>
    <mergeCell ref="D28:G28"/>
    <mergeCell ref="D29:G29"/>
    <mergeCell ref="D30:G30"/>
    <mergeCell ref="D31:G31"/>
    <mergeCell ref="E118:F118"/>
    <mergeCell ref="E119:F119"/>
    <mergeCell ref="E120:F120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37:G37"/>
    <mergeCell ref="D38:G38"/>
    <mergeCell ref="D39:G39"/>
    <mergeCell ref="D32:G32"/>
    <mergeCell ref="D33:G33"/>
    <mergeCell ref="D34:G34"/>
    <mergeCell ref="D35:G35"/>
    <mergeCell ref="D36:G36"/>
    <mergeCell ref="E123:F123"/>
    <mergeCell ref="E121:F121"/>
    <mergeCell ref="E122:F122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88:F88"/>
    <mergeCell ref="E89:F89"/>
    <mergeCell ref="E90:F90"/>
  </mergeCells>
  <phoneticPr fontId="0" type="noConversion"/>
  <pageMargins left="0.39370078740157483" right="0.39370078740157483" top="0.98425196850393704" bottom="0.39370078740157483" header="0" footer="0"/>
  <pageSetup paperSize="9" scale="66" orientation="portrait" r:id="rId1"/>
  <headerFooter alignWithMargins="0"/>
  <rowBreaks count="2" manualBreakCount="2">
    <brk id="40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cp:lastPrinted>2019-11-11T06:58:01Z</cp:lastPrinted>
  <dcterms:created xsi:type="dcterms:W3CDTF">2009-02-13T09:10:05Z</dcterms:created>
  <dcterms:modified xsi:type="dcterms:W3CDTF">2020-04-24T07:10:32Z</dcterms:modified>
</cp:coreProperties>
</file>