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1" i="1"/>
  <c r="K61"/>
  <c r="J61"/>
  <c r="K60"/>
  <c r="K59"/>
  <c r="K58"/>
  <c r="K57"/>
  <c r="L56"/>
  <c r="K56"/>
  <c r="J56"/>
  <c r="K55"/>
  <c r="K54"/>
  <c r="K53"/>
  <c r="L52"/>
  <c r="K52"/>
  <c r="J52"/>
  <c r="K51"/>
  <c r="K50"/>
  <c r="L49"/>
  <c r="K49"/>
  <c r="J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340"/>
  <c r="K340"/>
  <c r="J340"/>
  <c r="L339"/>
  <c r="K339"/>
  <c r="J339"/>
  <c r="K338"/>
  <c r="K337"/>
  <c r="K336"/>
  <c r="K335"/>
  <c r="L334"/>
  <c r="K334"/>
  <c r="J334"/>
  <c r="K333"/>
  <c r="K332"/>
  <c r="K331"/>
  <c r="L330"/>
  <c r="K330"/>
  <c r="J330"/>
  <c r="K329"/>
  <c r="K328"/>
  <c r="K327"/>
  <c r="K326"/>
  <c r="K325"/>
  <c r="L324"/>
  <c r="K324"/>
  <c r="J324"/>
  <c r="K323"/>
  <c r="K322"/>
  <c r="K321"/>
  <c r="L320"/>
  <c r="K320"/>
  <c r="J320"/>
  <c r="K319"/>
  <c r="K318"/>
  <c r="K317"/>
  <c r="K316"/>
  <c r="K315"/>
  <c r="L314"/>
  <c r="K314"/>
  <c r="J314"/>
  <c r="K313"/>
  <c r="K312"/>
  <c r="K311"/>
  <c r="K310"/>
  <c r="K309"/>
  <c r="L308"/>
  <c r="K308"/>
  <c r="J308"/>
  <c r="K307"/>
  <c r="K306"/>
  <c r="K305"/>
  <c r="L304"/>
  <c r="K304"/>
  <c r="J304"/>
  <c r="K303"/>
  <c r="K302"/>
  <c r="K301"/>
  <c r="L300"/>
  <c r="K300"/>
  <c r="J300"/>
  <c r="K299"/>
  <c r="L298"/>
  <c r="K298"/>
  <c r="J298"/>
  <c r="K297"/>
  <c r="K296"/>
  <c r="K295"/>
  <c r="K294"/>
  <c r="K293"/>
  <c r="L292"/>
  <c r="K292"/>
  <c r="J292"/>
  <c r="K291"/>
  <c r="K290"/>
  <c r="K289"/>
  <c r="L288"/>
  <c r="K288"/>
  <c r="J288"/>
  <c r="K287"/>
  <c r="K286"/>
  <c r="K285"/>
  <c r="K284"/>
  <c r="K283"/>
  <c r="L282"/>
  <c r="K282"/>
  <c r="J282"/>
  <c r="K281"/>
  <c r="K280"/>
  <c r="K279"/>
  <c r="L278"/>
  <c r="K278"/>
  <c r="J278"/>
  <c r="K277"/>
  <c r="K276"/>
  <c r="K275"/>
  <c r="K274"/>
  <c r="L273"/>
  <c r="K273"/>
  <c r="J273"/>
  <c r="K272"/>
  <c r="K271"/>
  <c r="K270"/>
  <c r="L269"/>
  <c r="K269"/>
  <c r="J269"/>
  <c r="K268"/>
  <c r="K267"/>
  <c r="K266"/>
  <c r="L265"/>
  <c r="K265"/>
  <c r="J265"/>
  <c r="K264"/>
  <c r="K263"/>
  <c r="K262"/>
  <c r="L261"/>
  <c r="K261"/>
  <c r="J261"/>
  <c r="K260"/>
  <c r="K259"/>
  <c r="K258"/>
  <c r="L257"/>
  <c r="K257"/>
  <c r="J257"/>
  <c r="K256"/>
  <c r="K255"/>
  <c r="K254"/>
  <c r="L253"/>
  <c r="K253"/>
  <c r="J253"/>
  <c r="K252"/>
  <c r="K251"/>
  <c r="K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K237"/>
  <c r="L236"/>
  <c r="K236"/>
  <c r="J236"/>
  <c r="K235"/>
  <c r="K234"/>
  <c r="K233"/>
  <c r="L232"/>
  <c r="K232"/>
  <c r="J232"/>
  <c r="K231"/>
  <c r="K230"/>
  <c r="K229"/>
  <c r="K228"/>
  <c r="L227"/>
  <c r="K227"/>
  <c r="J227"/>
  <c r="K226"/>
  <c r="K225"/>
  <c r="K224"/>
  <c r="L223"/>
  <c r="K223"/>
  <c r="J223"/>
  <c r="K222"/>
  <c r="K221"/>
  <c r="L220"/>
  <c r="K220"/>
  <c r="J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K199"/>
  <c r="K198"/>
  <c r="L197"/>
  <c r="K197"/>
  <c r="J197"/>
  <c r="K196"/>
  <c r="K195"/>
  <c r="K194"/>
  <c r="L193"/>
  <c r="K193"/>
  <c r="J193"/>
  <c r="K192"/>
  <c r="K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L152"/>
  <c r="K152"/>
  <c r="J152"/>
  <c r="K151"/>
  <c r="K150"/>
  <c r="K149"/>
  <c r="K148"/>
  <c r="K147"/>
  <c r="L146"/>
  <c r="K146"/>
  <c r="J146"/>
  <c r="K145"/>
  <c r="K144"/>
  <c r="K143"/>
  <c r="L142"/>
  <c r="K142"/>
  <c r="J142"/>
  <c r="K141"/>
  <c r="K140"/>
  <c r="K139"/>
  <c r="L138"/>
  <c r="K138"/>
  <c r="J138"/>
  <c r="K137"/>
  <c r="K136"/>
  <c r="K135"/>
  <c r="K134"/>
  <c r="L133"/>
  <c r="K133"/>
  <c r="J133"/>
  <c r="K132"/>
  <c r="K131"/>
  <c r="L130"/>
  <c r="K130"/>
  <c r="J130"/>
  <c r="K129"/>
  <c r="K128"/>
  <c r="K127"/>
  <c r="L126"/>
  <c r="K126"/>
  <c r="J126"/>
  <c r="K125"/>
  <c r="K124"/>
  <c r="K123"/>
  <c r="K122"/>
  <c r="K121"/>
  <c r="L120"/>
  <c r="K120"/>
  <c r="J120"/>
  <c r="K119"/>
  <c r="K118"/>
  <c r="K117"/>
  <c r="L116"/>
  <c r="K116"/>
  <c r="J116"/>
  <c r="K115"/>
  <c r="K114"/>
  <c r="K113"/>
  <c r="L112"/>
  <c r="K112"/>
  <c r="J112"/>
  <c r="K111"/>
  <c r="L110"/>
  <c r="K110"/>
  <c r="J110"/>
  <c r="K109"/>
  <c r="K108"/>
  <c r="K107"/>
  <c r="L106"/>
  <c r="K106"/>
  <c r="J106"/>
  <c r="K105"/>
  <c r="K104"/>
  <c r="K103"/>
  <c r="L102"/>
  <c r="K102"/>
  <c r="J102"/>
  <c r="K101"/>
  <c r="K100"/>
  <c r="K99"/>
  <c r="L98"/>
  <c r="K98"/>
  <c r="J98"/>
  <c r="K97"/>
  <c r="K96"/>
  <c r="K95"/>
  <c r="K94"/>
  <c r="L93"/>
  <c r="K93"/>
  <c r="J93"/>
  <c r="K92"/>
  <c r="K91"/>
  <c r="K90"/>
  <c r="L89"/>
  <c r="K89"/>
  <c r="J89"/>
  <c r="K88"/>
  <c r="K87"/>
  <c r="K86"/>
  <c r="L85"/>
  <c r="K85"/>
  <c r="J85"/>
  <c r="K84"/>
  <c r="K83"/>
  <c r="K82"/>
  <c r="L81"/>
  <c r="K81"/>
  <c r="J81"/>
  <c r="K80"/>
  <c r="K79"/>
  <c r="K78"/>
  <c r="L77"/>
  <c r="K77"/>
  <c r="J77"/>
  <c r="K76"/>
  <c r="K75"/>
  <c r="K74"/>
  <c r="K73"/>
  <c r="K72"/>
  <c r="L369"/>
  <c r="K369"/>
  <c r="K368"/>
  <c r="K367"/>
  <c r="K366"/>
  <c r="L373"/>
  <c r="K373"/>
  <c r="K372"/>
  <c r="K371"/>
  <c r="K370"/>
  <c r="J364"/>
  <c r="J365"/>
  <c r="J363"/>
  <c r="J351" s="1"/>
  <c r="J361"/>
  <c r="J356"/>
  <c r="I343"/>
  <c r="H351"/>
  <c r="H343" s="1"/>
  <c r="I351"/>
  <c r="K355"/>
  <c r="K356"/>
  <c r="L356"/>
  <c r="K360"/>
  <c r="K361"/>
  <c r="L361"/>
</calcChain>
</file>

<file path=xl/sharedStrings.xml><?xml version="1.0" encoding="utf-8"?>
<sst xmlns="http://schemas.openxmlformats.org/spreadsheetml/2006/main" count="2175" uniqueCount="633">
  <si>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</si>
  <si>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</si>
  <si>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</si>
  <si>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</si>
  <si>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</si>
  <si>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</si>
  <si>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</si>
  <si>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</si>
  <si>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</si>
  <si>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</si>
  <si>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</si>
  <si>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</si>
  <si>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</si>
  <si>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</si>
  <si>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</si>
  <si>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</si>
  <si>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</si>
  <si>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</si>
  <si>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</si>
  <si>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</si>
  <si>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</si>
  <si>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</si>
  <si>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</si>
  <si>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</si>
  <si>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</si>
  <si>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</si>
  <si>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</si>
  <si>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</si>
  <si>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</si>
  <si>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</si>
  <si>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</si>
  <si>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</si>
  <si>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</si>
  <si>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</si>
  <si>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</si>
  <si>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</si>
  <si>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</si>
  <si>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</si>
  <si>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</si>
  <si>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</si>
  <si>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</si>
  <si>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</si>
  <si>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</si>
  <si>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</si>
  <si>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</si>
  <si>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</si>
  <si>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</si>
  <si>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</si>
  <si>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</si>
  <si>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</si>
  <si>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</si>
  <si>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</si>
  <si>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</si>
  <si>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</si>
  <si>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</si>
  <si>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</si>
  <si>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</si>
  <si>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</si>
  <si>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</si>
  <si>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</si>
  <si>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марта 2019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</si>
  <si>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</si>
  <si>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</si>
  <si>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</si>
  <si>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</si>
  <si>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МЕСЯЦ</t>
  </si>
  <si>
    <t>3</t>
  </si>
  <si>
    <t>01.03.2019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</si>
  <si>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</si>
  <si>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</si>
  <si>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</si>
  <si>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</si>
  <si>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</si>
  <si>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</si>
  <si>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</si>
  <si>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</si>
  <si>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</si>
  <si>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</si>
  <si>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</si>
  <si>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</si>
  <si>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</si>
  <si>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</si>
  <si>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</si>
  <si>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</si>
  <si>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</si>
  <si>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</si>
  <si>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</si>
  <si>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</si>
  <si>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</si>
  <si>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</si>
  <si>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</si>
  <si>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</si>
  <si>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</si>
  <si>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</si>
  <si>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</si>
  <si>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</si>
  <si>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</si>
  <si>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</si>
  <si>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</si>
  <si>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Мероприятия по осуществлению закупки нового автомобиля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</si>
  <si>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</si>
  <si>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</si>
  <si>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</si>
  <si>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</si>
  <si>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</si>
  <si>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</si>
  <si>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</si>
  <si>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</si>
  <si>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</si>
  <si>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Мероприятия по содержанию нового автомобиля</t>
  </si>
  <si>
    <t>i5_00001031800222400000</t>
  </si>
  <si>
    <t>1800222400</t>
  </si>
  <si>
    <t>i6_00001031800222400200</t>
  </si>
  <si>
    <t>i6_00001031800222400240</t>
  </si>
  <si>
    <t>Расходы на обеспечение функций Совета депутатов  Валдайского городского поселения</t>
  </si>
  <si>
    <t>i5_00001039290002110000</t>
  </si>
  <si>
    <t>9290002110</t>
  </si>
  <si>
    <t>i6_00001039290002110200</t>
  </si>
  <si>
    <t>i6_00001039290002110240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</si>
  <si>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</si>
  <si>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</si>
  <si>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</si>
  <si>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Межбюджетные трансферты, передаваемые бюджету муниципального района из бюджета городского поселения на осуществление части полномочий по решению вопросов местного значения, в соответствии с заключенными соглашениями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</si>
  <si>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</si>
  <si>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</si>
  <si>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</si>
  <si>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</si>
  <si>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</si>
  <si>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</si>
  <si>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</si>
  <si>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</si>
  <si>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</si>
  <si>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Резервный фонд администрации Валдайского муниципального района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</si>
  <si>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</si>
  <si>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</si>
  <si>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</si>
  <si>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</si>
  <si>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</si>
  <si>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</si>
  <si>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</si>
  <si>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</si>
  <si>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</si>
  <si>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</si>
  <si>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Реализация прочих мероприятий муниципальной программы Валдайского муниципального района "Обеспечение правопорядка и противодействие правонарушениям в Валдайском муниципальном районе на 2017-2019 годы"</t>
  </si>
  <si>
    <t>i5_00001130900113110000</t>
  </si>
  <si>
    <t>0900113110</t>
  </si>
  <si>
    <t>i6_00001130900113110200</t>
  </si>
  <si>
    <t>i6_00001130900113110240</t>
  </si>
  <si>
    <t>i5_00001130900331100000</t>
  </si>
  <si>
    <t>0900331100</t>
  </si>
  <si>
    <t>i6_00001130900331100200</t>
  </si>
  <si>
    <t>i6_00001130900331100240</t>
  </si>
  <si>
    <t>Обеспечение участия Валдайского городского поселения в государственной программе "Государственная поддержка развития местного самоуправления в Новгородской области и социально ориентированных некоммерческих организаций Новгородской области на 2018-2020 годы" в части реализации проектов ТОС по развитию территорий в Валдайском городском поселении</t>
  </si>
  <si>
    <t>i5_00001131700666400000</t>
  </si>
  <si>
    <t>1700666400</t>
  </si>
  <si>
    <t>i6_00001131700666400200</t>
  </si>
  <si>
    <t>i6_00001131700666400240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</si>
  <si>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</si>
  <si>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</si>
  <si>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</si>
  <si>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</si>
  <si>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</si>
  <si>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</si>
  <si>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</si>
  <si>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</si>
  <si>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</si>
  <si>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</si>
  <si>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</si>
  <si>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</si>
  <si>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</si>
  <si>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Реализация  мероприятий по содержанию имущества муниципальной казны</t>
  </si>
  <si>
    <t>i5_00001139460010410000</t>
  </si>
  <si>
    <t>9460010410</t>
  </si>
  <si>
    <t>i6_00001139460010410200</t>
  </si>
  <si>
    <t>i6_00001139460010410240</t>
  </si>
  <si>
    <t>Оценка недвижимости, признание прав и регулирование отношений по государственной собственности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</si>
  <si>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</si>
  <si>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</si>
  <si>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</si>
  <si>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</si>
  <si>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</si>
  <si>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</si>
  <si>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</si>
  <si>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</si>
  <si>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</si>
  <si>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</si>
  <si>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Мероприятия по обеспечению первичных мер пожарной безопасности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</si>
  <si>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</si>
  <si>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</si>
  <si>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</si>
  <si>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</si>
  <si>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</si>
  <si>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</si>
  <si>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</si>
  <si>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</si>
  <si>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</si>
  <si>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</si>
  <si>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</si>
  <si>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</si>
  <si>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</si>
  <si>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</si>
  <si>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</si>
  <si>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</si>
  <si>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</si>
  <si>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Мероприятия по строительству и развитию системы оповещения в г. Валдай Новгородской области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</si>
  <si>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</si>
  <si>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</si>
  <si>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</si>
  <si>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</si>
  <si>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</si>
  <si>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</si>
  <si>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</si>
  <si>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</si>
  <si>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</si>
  <si>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</si>
  <si>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строительству системы видеонаблюдения в г.Валдай Новгородской области</t>
  </si>
  <si>
    <t>i5_00003140900112500000</t>
  </si>
  <si>
    <t>0900112500</t>
  </si>
  <si>
    <t>i6_00003140900112500400</t>
  </si>
  <si>
    <t>i6_00003140900112500410</t>
  </si>
  <si>
    <t>Мероприятия по обслуживанию системы видеонаблюдения в г.Валдай Новгородской области</t>
  </si>
  <si>
    <t>i5_00003140900112600000</t>
  </si>
  <si>
    <t>0900112600</t>
  </si>
  <si>
    <t>i6_00003140900112600400</t>
  </si>
  <si>
    <t>i6_00003140900112600410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</si>
  <si>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</si>
  <si>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</si>
  <si>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</si>
  <si>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</si>
  <si>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</si>
  <si>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</si>
  <si>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Содержание автомобильных дорог, тротуаров, автобусных остановок в зимний и летний периоды на  территории Валдайского городского поселения  в нормативном состоянии</t>
  </si>
  <si>
    <t>i5_00004092910121110000</t>
  </si>
  <si>
    <t>2910121110</t>
  </si>
  <si>
    <t>i6_00004092910121110200</t>
  </si>
  <si>
    <t>i6_00004092910121110240</t>
  </si>
  <si>
    <t>Ремонт автомобильных дорог и тротуаров общего пользования местного значения</t>
  </si>
  <si>
    <t>i5_00004092910121120000</t>
  </si>
  <si>
    <t>2910121120</t>
  </si>
  <si>
    <t>i6_00004092910121120200</t>
  </si>
  <si>
    <t>i6_00004092910121120240</t>
  </si>
  <si>
    <t>Разработка проектно-сметной документации на строительство или капитальный ремонт, или реконструкцию автомобильных дорог общего пользования местного значения</t>
  </si>
  <si>
    <t>i5_00004092910121125000</t>
  </si>
  <si>
    <t>2910121125</t>
  </si>
  <si>
    <t>i6_00004092910121125400</t>
  </si>
  <si>
    <t>i6_00004092910121125410</t>
  </si>
  <si>
    <t>Строительство автомобильных дорог общего пользования местного значения</t>
  </si>
  <si>
    <t>i5_00004092910121130000</t>
  </si>
  <si>
    <t>2910121130</t>
  </si>
  <si>
    <t>i6_00004092910121130400</t>
  </si>
  <si>
    <t>i6_00004092910121130410</t>
  </si>
  <si>
    <t>Паспортизация  автомобильных дорог общего пользования местного значения</t>
  </si>
  <si>
    <t>i5_00004092910121140000</t>
  </si>
  <si>
    <t>2910121140</t>
  </si>
  <si>
    <t>i6_00004092910121140200</t>
  </si>
  <si>
    <t>i6_00004092910121140240</t>
  </si>
  <si>
    <t>Ремонт подъездов к дворовым территориям многоквартирных домов</t>
  </si>
  <si>
    <t>i5_00004092910121150000</t>
  </si>
  <si>
    <t>2910121150</t>
  </si>
  <si>
    <t>i6_00004092910121150200</t>
  </si>
  <si>
    <t>i6_00004092910121150240</t>
  </si>
  <si>
    <t>Прочие расходы на вновь образуемые земельные участки для размещения автомобильных дорог общего пользования мест-ного значения</t>
  </si>
  <si>
    <t>i5_00004092910121160000</t>
  </si>
  <si>
    <t>2910121160</t>
  </si>
  <si>
    <t>i6_00004092910121160200</t>
  </si>
  <si>
    <t>i6_00004092910121160240</t>
  </si>
  <si>
    <t>Ремонт автомобильных дорог и тротуаров общего пользования местного значения за счет средств областного бюджета (Субсидия бюджетам городских и сельских поселений на формирование муниципальных дорожных фондов)</t>
  </si>
  <si>
    <t>i5_00004092910171525000</t>
  </si>
  <si>
    <t>2910171525</t>
  </si>
  <si>
    <t>i6_00004092910171525200</t>
  </si>
  <si>
    <t>i6_00004092910171525240</t>
  </si>
  <si>
    <t>Ремонт автомобильных дорог общего пользования местного значения за счет средств областного бюджета (Субсидия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значения)</t>
  </si>
  <si>
    <t>i5_00004092910171541000</t>
  </si>
  <si>
    <t>2910171541</t>
  </si>
  <si>
    <t>i6_00004092910171541200</t>
  </si>
  <si>
    <t>i6_00004092910171541240</t>
  </si>
  <si>
    <t>Реализация прочих мероприятий муниципальной программы "Совершенствование и содержание дорожного хозяйства на территории Валдайского городского поселения на 2017-2021 годы"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</si>
  <si>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</si>
  <si>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</si>
  <si>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</si>
  <si>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</si>
  <si>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</si>
  <si>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</si>
  <si>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</si>
  <si>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</si>
  <si>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i5_00004129450010070000</t>
  </si>
  <si>
    <t>9450010070</t>
  </si>
  <si>
    <t>i6_00004129450010070200</t>
  </si>
  <si>
    <t>i6_00004129450010070240</t>
  </si>
  <si>
    <t>Расходы на проведения работ по утверждению генеральных планов поселения, правил землепользования и застройки, утверждение подготовленной на основе генеральных планов документации по планировке территории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</si>
  <si>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</si>
  <si>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</si>
  <si>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</si>
  <si>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</si>
  <si>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</si>
  <si>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</si>
  <si>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</si>
  <si>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</si>
  <si>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</si>
  <si>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</si>
  <si>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Приобретение жилья для граждан, проживающих в аварийных многоквартирных домах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</si>
  <si>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</si>
  <si>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</si>
  <si>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</si>
  <si>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</si>
  <si>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</si>
  <si>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</si>
  <si>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Проведение независимой экспертизы аварийного жилья</t>
  </si>
  <si>
    <t>i5_00005012400111500000</t>
  </si>
  <si>
    <t>2400111500</t>
  </si>
  <si>
    <t>i6_00005012400111500200</t>
  </si>
  <si>
    <t>i6_00005012400111500240</t>
  </si>
  <si>
    <t>Приобретение в муниципальную собственность жилых помещений</t>
  </si>
  <si>
    <t>i5_00005019450010470000</t>
  </si>
  <si>
    <t>9450010470</t>
  </si>
  <si>
    <t>i6_00005019450010470400</t>
  </si>
  <si>
    <t>i6_00005019450010470410</t>
  </si>
  <si>
    <t>Расходы (взносы)  на капитальный ремонт общего имущества муниципального жилого фонда в многоквартирных домах, расположенных на территории Валдайского городского поселения</t>
  </si>
  <si>
    <t>i5_00005019450081010000</t>
  </si>
  <si>
    <t>9450081010</t>
  </si>
  <si>
    <t>i6_00005019450081010200</t>
  </si>
  <si>
    <t>i6_00005019450081010240</t>
  </si>
  <si>
    <t>Капитальный ремонт жилых помещений и текущий ремонт общего имущества в многоквартирных домах в части муниципальной собственности Валдайского городского поселения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</si>
  <si>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</si>
  <si>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</si>
  <si>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</si>
  <si>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</si>
  <si>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</si>
  <si>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</si>
  <si>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</si>
  <si>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</si>
  <si>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Прочие работы, в том числе разработка и проверка документации, для обеспечения проведения капитального ремонта жилых помещений и текущего ремонта общего имущества в многоквартирных домах в части муниципальной собственности Валдайского городского поселения</t>
  </si>
  <si>
    <t>i5_00005019450081021000</t>
  </si>
  <si>
    <t>9450081021</t>
  </si>
  <si>
    <t>i6_00005019450081021200</t>
  </si>
  <si>
    <t>i6_00005019450081021240</t>
  </si>
  <si>
    <t>Коммунальное хозяйство</t>
  </si>
  <si>
    <t>i3_00005020000000000000</t>
  </si>
  <si>
    <t>0502</t>
  </si>
  <si>
    <t>Оформление технических планов сооружений на бесхозяйные сети</t>
  </si>
  <si>
    <t>i5_00005022500111110000</t>
  </si>
  <si>
    <t>2500111110</t>
  </si>
  <si>
    <t>i6_00005022500111110200</t>
  </si>
  <si>
    <t>i6_00005022500111110240</t>
  </si>
  <si>
    <t>Техническое обслуживание и очистка систем водоотведения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</si>
  <si>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</si>
  <si>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</si>
  <si>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</si>
  <si>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</si>
  <si>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</si>
  <si>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</si>
  <si>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</si>
  <si>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Благоустройство дворовых территорий многоквартирных домов (Субсидия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 с учетом софинансирования ВГП)</t>
  </si>
  <si>
    <t>i5_000050310001L5550000</t>
  </si>
  <si>
    <t>10001L5550</t>
  </si>
  <si>
    <t>i6_000050310001L5550800</t>
  </si>
  <si>
    <t>i6_000050310001L5550810</t>
  </si>
  <si>
    <t>Благоустройство наиболее посещаемых территорий общего пользования (Субсидия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 с учетом софинансирования ВГП)</t>
  </si>
  <si>
    <t>i5_000050310002L5550000</t>
  </si>
  <si>
    <t>10002L5550</t>
  </si>
  <si>
    <t>i6_000050310002L5550200</t>
  </si>
  <si>
    <t>i6_000050310002L5550240</t>
  </si>
  <si>
    <t>Разработка и проверка проектной и/или сметной и/или проектно-сметной документации</t>
  </si>
  <si>
    <t>i5_00005031000460240000</t>
  </si>
  <si>
    <t>1000460240</t>
  </si>
  <si>
    <t>i6_00005031000460240200</t>
  </si>
  <si>
    <t>i6_00005031000460240240</t>
  </si>
  <si>
    <t>Содержание сетей уличного освещения, оплата потребленной электроэнергии, реализация прочих мероприятий</t>
  </si>
  <si>
    <t>i5_00005032210160010000</t>
  </si>
  <si>
    <t>2210160010</t>
  </si>
  <si>
    <t>i6_00005032210160010200</t>
  </si>
  <si>
    <t>i6_00005032210160010240</t>
  </si>
  <si>
    <t>Разработка проектно-сметной документации и строительство (реконструкция)</t>
  </si>
  <si>
    <t>i5_00005032210160011000</t>
  </si>
  <si>
    <t>2210160011</t>
  </si>
  <si>
    <t>i6_00005032210160011400</t>
  </si>
  <si>
    <t>i6_00005032210160011410</t>
  </si>
  <si>
    <t>Содержание объектов озеленения</t>
  </si>
  <si>
    <t>i5_00005032220160030000</t>
  </si>
  <si>
    <t>2220160030</t>
  </si>
  <si>
    <t>i6_00005032220160030200</t>
  </si>
  <si>
    <t>i6_00005032220160030240</t>
  </si>
  <si>
    <t>Содержание муниципальных кладбищ</t>
  </si>
  <si>
    <t>i5_00005032230160040000</t>
  </si>
  <si>
    <t>2230160040</t>
  </si>
  <si>
    <t>i6_00005032230160040200</t>
  </si>
  <si>
    <t>i6_00005032230160040240</t>
  </si>
  <si>
    <t>Прочие мероприятия по благоустройству</t>
  </si>
  <si>
    <t>i5_00005032240160050000</t>
  </si>
  <si>
    <t>2240160050</t>
  </si>
  <si>
    <t>i6_00005032240160050200</t>
  </si>
  <si>
    <t>i6_00005032240160050240</t>
  </si>
  <si>
    <t>Приобретение, установка и обустройство спортивно-игровой детской площадки с. Зимогорье Валдайского городского поселения</t>
  </si>
  <si>
    <t>i5_00005032260160060000</t>
  </si>
  <si>
    <t>2260160060</t>
  </si>
  <si>
    <t>i6_00005032260160060200</t>
  </si>
  <si>
    <t>i6_00005032260160060240</t>
  </si>
  <si>
    <t>Другие вопросы в области жилищно-коммунального хозяйства</t>
  </si>
  <si>
    <t>i3_00005050000000000000</t>
  </si>
  <si>
    <t>0505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</si>
  <si>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Заработная плата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</si>
  <si>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</si>
  <si>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</si>
  <si>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</si>
  <si>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</si>
  <si>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</si>
  <si>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</si>
  <si>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</si>
  <si>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</si>
  <si>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</si>
  <si>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Начисления на выплаты по оплате труда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</si>
  <si>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</si>
  <si>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</si>
  <si>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</si>
  <si>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</si>
  <si>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</si>
  <si>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</si>
  <si>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</si>
  <si>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</si>
  <si>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</si>
  <si>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</si>
  <si>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i5_00007070900221500000</t>
  </si>
  <si>
    <t>0900221500</t>
  </si>
  <si>
    <t>i6_00007070900221500200</t>
  </si>
  <si>
    <t>i6_00007070900221500240</t>
  </si>
  <si>
    <t>Расходы на финансирование мероприятий в сфере образования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</si>
  <si>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</si>
  <si>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</si>
  <si>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</si>
  <si>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</si>
  <si>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</si>
  <si>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</si>
  <si>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</si>
  <si>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</si>
  <si>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</si>
  <si>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</si>
  <si>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</si>
  <si>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</si>
  <si>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</si>
  <si>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</si>
  <si>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</si>
  <si>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</si>
  <si>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</si>
  <si>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</si>
  <si>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</si>
  <si>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Реализация прочих мероприятий муниципальной программы "Сохранение и восстановление военно-мемориальных объектов на территории Валдайского городского поселения на 2019-2020 годы"</t>
  </si>
  <si>
    <t>i5_00008011400199910000</t>
  </si>
  <si>
    <t>1400199910</t>
  </si>
  <si>
    <t>i6_00008011400199910200</t>
  </si>
  <si>
    <t>i6_00008011400199910240</t>
  </si>
  <si>
    <t>Расходы на финансирование мероприятий в сфере культуры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</si>
  <si>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</si>
  <si>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</si>
  <si>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</si>
  <si>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</si>
  <si>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</si>
  <si>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</si>
  <si>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</si>
  <si>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</si>
  <si>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</si>
  <si>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</si>
  <si>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Расходы на выплату пенсий за выслугу лет муниципальным служащим, а также лицам, замещающим муниципальные должности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</si>
  <si>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</si>
  <si>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</si>
  <si>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</si>
  <si>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</si>
  <si>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</si>
  <si>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</si>
  <si>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</si>
  <si>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</si>
  <si>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</si>
  <si>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</si>
  <si>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</si>
  <si>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</si>
  <si>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</si>
  <si>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</si>
  <si>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Обеспечение условий для развития на территории поселения физической  культуры и массового спорта, организация проведения официальных физкультурно - оздоровительных и спортивных мероприятий поселения</t>
  </si>
  <si>
    <t>i5_00011010400130110000</t>
  </si>
  <si>
    <t>0400130110</t>
  </si>
  <si>
    <t>i6_00011010400130110200</t>
  </si>
  <si>
    <t>i6_00011010400130110240</t>
  </si>
  <si>
    <t>Приобретение спортивного инвентаря и оборудования для организации проведения физкультурно-массовых и спортивных мероприятий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</si>
  <si>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</si>
  <si>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</si>
  <si>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</si>
  <si>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</si>
  <si>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</si>
  <si>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</si>
  <si>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</si>
  <si>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</si>
  <si>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</si>
  <si>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</si>
  <si>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Расходы на опубликование официальных документов в периодических изданиях</t>
  </si>
  <si>
    <t>i5_00012029450010060000</t>
  </si>
  <si>
    <t>9450010060</t>
  </si>
  <si>
    <t>i6_00012029450010060200</t>
  </si>
  <si>
    <t>i6_00012029450010060240</t>
  </si>
  <si>
    <t>Субсидии организациям, осуществляющим выпуск, распространение и тиражирование печатных средств массовой информации</t>
  </si>
  <si>
    <t>i5_00012029450081030000</t>
  </si>
  <si>
    <t>9450081030</t>
  </si>
  <si>
    <t>i6_00012029450081030800</t>
  </si>
  <si>
    <t>i6_00012029450081030810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</si>
  <si>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</si>
  <si>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</si>
  <si>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</si>
  <si>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i3_00012040000000000000</t>
  </si>
  <si>
    <t>1204</t>
  </si>
  <si>
    <t>Расходы на содержание сайта городского поселения</t>
  </si>
  <si>
    <t>i5_00012049450010050000</t>
  </si>
  <si>
    <t>9450010050</t>
  </si>
  <si>
    <t>i6_00012049450010050200</t>
  </si>
  <si>
    <t>i6_00012049450010050240</t>
  </si>
  <si>
    <t>Закупка товаров, работ, услуг в сфере информационно-коммуникационных технологий</t>
  </si>
  <si>
    <t>242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</si>
  <si>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</si>
  <si>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</si>
  <si>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</si>
  <si>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</si>
  <si>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</si>
  <si>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</si>
  <si>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</si>
  <si>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</si>
  <si>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</si>
  <si>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</si>
  <si>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</si>
  <si>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</si>
  <si>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</si>
  <si>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</si>
  <si>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</si>
  <si>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</si>
  <si>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</si>
  <si>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</si>
  <si>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</si>
  <si>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</si>
  <si>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</si>
  <si>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</si>
  <si>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</si>
  <si>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</si>
  <si>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</si>
  <si>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</si>
  <si>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</si>
  <si>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</si>
  <si>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</si>
  <si>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</si>
  <si>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</si>
  <si>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</si>
  <si>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</si>
  <si>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</si>
  <si>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</si>
  <si>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</si>
  <si>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</si>
  <si>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</si>
  <si>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</si>
  <si>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</si>
  <si>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</si>
  <si>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</si>
  <si>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</si>
  <si>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</si>
  <si>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</si>
  <si>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</si>
  <si>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</si>
  <si>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</si>
  <si>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</si>
  <si>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</si>
  <si>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</si>
  <si>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</si>
  <si>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</si>
  <si>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</si>
  <si>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</si>
  <si>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</si>
  <si>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</si>
  <si>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</si>
  <si>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</si>
  <si>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</si>
  <si>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</si>
  <si>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</si>
  <si>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</si>
  <si>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</si>
  <si>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</si>
  <si>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</si>
  <si>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</si>
  <si>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</si>
  <si>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</si>
  <si>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</si>
  <si>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</si>
  <si>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</si>
  <si>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</si>
  <si>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</si>
  <si>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</si>
  <si>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</si>
  <si>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</si>
  <si>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</si>
  <si>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</si>
  <si>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</si>
  <si>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</si>
  <si>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</si>
  <si>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</si>
  <si>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</si>
  <si>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</si>
  <si>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</si>
  <si>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</si>
  <si>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</si>
  <si>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</si>
  <si>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</si>
  <si>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</si>
  <si>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</si>
  <si>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</si>
  <si>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</si>
  <si>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</si>
  <si>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</si>
  <si>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</si>
  <si>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</si>
  <si>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</si>
  <si>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</si>
  <si>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</si>
  <si>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</si>
  <si>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</si>
  <si>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</si>
  <si>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</si>
  <si>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</si>
  <si>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</si>
  <si>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</si>
  <si>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</si>
  <si>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</si>
  <si>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</si>
  <si>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</si>
  <si>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</si>
  <si>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</si>
  <si>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</si>
  <si>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</si>
  <si>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</si>
  <si>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Т.В.Никифорова</t>
  </si>
  <si>
    <t>Т.Л.Загустина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</si>
</sst>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63">
    <xf numFmtId="0" fontId="0" fillId="0" borderId="0" xfId="0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9" fontId="3" fillId="0" borderId="15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9" fontId="2" fillId="0" borderId="4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14" fontId="2" fillId="0" borderId="43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49" fontId="2" fillId="0" borderId="42" xfId="0" applyNumberFormat="1" applyFont="1" applyFill="1" applyBorder="1" applyAlignment="1">
      <alignment horizontal="center"/>
    </xf>
    <xf numFmtId="49" fontId="2" fillId="0" borderId="43" xfId="0" applyNumberFormat="1" applyFont="1" applyFill="1" applyBorder="1" applyAlignment="1">
      <alignment horizontal="center"/>
    </xf>
    <xf numFmtId="0" fontId="2" fillId="0" borderId="0" xfId="0" applyFont="1" applyFill="1" applyAlignment="1"/>
    <xf numFmtId="49" fontId="2" fillId="0" borderId="44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/>
    <xf numFmtId="49" fontId="0" fillId="0" borderId="11" xfId="0" applyNumberFormat="1" applyFill="1" applyBorder="1"/>
    <xf numFmtId="0" fontId="0" fillId="0" borderId="11" xfId="0" applyFill="1" applyBorder="1"/>
    <xf numFmtId="49" fontId="0" fillId="0" borderId="0" xfId="0" applyNumberForma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right"/>
    </xf>
    <xf numFmtId="4" fontId="2" fillId="0" borderId="48" xfId="0" applyNumberFormat="1" applyFont="1" applyFill="1" applyBorder="1" applyAlignment="1">
      <alignment horizontal="right"/>
    </xf>
    <xf numFmtId="0" fontId="3" fillId="0" borderId="37" xfId="0" applyFont="1" applyFill="1" applyBorder="1" applyAlignment="1">
      <alignment horizontal="left" wrapText="1"/>
    </xf>
    <xf numFmtId="4" fontId="2" fillId="0" borderId="20" xfId="0" applyNumberFormat="1" applyFont="1" applyFill="1" applyBorder="1" applyAlignment="1">
      <alignment horizontal="right"/>
    </xf>
    <xf numFmtId="4" fontId="2" fillId="0" borderId="32" xfId="0" applyNumberFormat="1" applyFont="1" applyFill="1" applyBorder="1" applyAlignment="1">
      <alignment horizontal="right"/>
    </xf>
    <xf numFmtId="0" fontId="3" fillId="0" borderId="40" xfId="0" applyFont="1" applyFill="1" applyBorder="1" applyAlignment="1">
      <alignment horizontal="left" wrapText="1"/>
    </xf>
    <xf numFmtId="49" fontId="3" fillId="0" borderId="14" xfId="0" applyNumberFormat="1" applyFont="1" applyFill="1" applyBorder="1" applyAlignment="1">
      <alignment horizontal="center" wrapText="1"/>
    </xf>
    <xf numFmtId="49" fontId="3" fillId="0" borderId="47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right"/>
    </xf>
    <xf numFmtId="0" fontId="3" fillId="0" borderId="40" xfId="0" applyFont="1" applyFill="1" applyBorder="1" applyAlignment="1" applyProtection="1">
      <alignment horizontal="left" wrapText="1"/>
      <protection locked="0"/>
    </xf>
    <xf numFmtId="49" fontId="3" fillId="0" borderId="14" xfId="0" applyNumberFormat="1" applyFont="1" applyFill="1" applyBorder="1" applyAlignment="1" applyProtection="1">
      <alignment horizontal="center" wrapText="1"/>
      <protection locked="0"/>
    </xf>
    <xf numFmtId="49" fontId="2" fillId="0" borderId="49" xfId="0" applyNumberFormat="1" applyFont="1" applyFill="1" applyBorder="1" applyAlignment="1" applyProtection="1">
      <alignment horizontal="center" wrapText="1"/>
      <protection locked="0"/>
    </xf>
    <xf numFmtId="4" fontId="2" fillId="0" borderId="12" xfId="0" applyNumberFormat="1" applyFont="1" applyFill="1" applyBorder="1" applyAlignment="1" applyProtection="1">
      <alignment horizontal="right" wrapText="1"/>
      <protection locked="0"/>
    </xf>
    <xf numFmtId="4" fontId="2" fillId="0" borderId="20" xfId="0" applyNumberFormat="1" applyFont="1" applyFill="1" applyBorder="1" applyAlignment="1" applyProtection="1">
      <alignment horizontal="right" wrapText="1"/>
      <protection locked="0"/>
    </xf>
    <xf numFmtId="4" fontId="2" fillId="0" borderId="32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wrapText="1"/>
    </xf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3" fillId="0" borderId="13" xfId="0" applyFont="1" applyFill="1" applyBorder="1" applyAlignment="1">
      <alignment horizontal="left" wrapText="1"/>
    </xf>
    <xf numFmtId="49" fontId="3" fillId="0" borderId="17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2" fillId="0" borderId="29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left" wrapText="1"/>
    </xf>
    <xf numFmtId="4" fontId="2" fillId="0" borderId="33" xfId="0" applyNumberFormat="1" applyFont="1" applyFill="1" applyBorder="1" applyAlignment="1">
      <alignment horizontal="right"/>
    </xf>
    <xf numFmtId="4" fontId="2" fillId="0" borderId="34" xfId="0" applyNumberFormat="1" applyFont="1" applyFill="1" applyBorder="1" applyAlignment="1">
      <alignment horizontal="right"/>
    </xf>
    <xf numFmtId="4" fontId="2" fillId="0" borderId="35" xfId="0" applyNumberFormat="1" applyFont="1" applyFill="1" applyBorder="1" applyAlignment="1">
      <alignment horizontal="right"/>
    </xf>
    <xf numFmtId="49" fontId="3" fillId="0" borderId="51" xfId="0" applyNumberFormat="1" applyFont="1" applyFill="1" applyBorder="1" applyAlignment="1">
      <alignment horizontal="center" wrapText="1"/>
    </xf>
    <xf numFmtId="49" fontId="3" fillId="0" borderId="33" xfId="0" applyNumberFormat="1" applyFont="1" applyFill="1" applyBorder="1" applyAlignment="1">
      <alignment horizontal="center" wrapText="1"/>
    </xf>
    <xf numFmtId="49" fontId="2" fillId="0" borderId="51" xfId="0" applyNumberFormat="1" applyFont="1" applyFill="1" applyBorder="1" applyAlignment="1" applyProtection="1">
      <alignment horizontal="center" wrapText="1"/>
      <protection locked="0"/>
    </xf>
    <xf numFmtId="49" fontId="2" fillId="0" borderId="50" xfId="0" applyNumberFormat="1" applyFont="1" applyFill="1" applyBorder="1" applyAlignment="1" applyProtection="1">
      <alignment horizontal="center" wrapText="1"/>
      <protection locked="0"/>
    </xf>
    <xf numFmtId="0" fontId="3" fillId="0" borderId="16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center"/>
    </xf>
    <xf numFmtId="4" fontId="2" fillId="0" borderId="19" xfId="0" applyNumberFormat="1" applyFont="1" applyFill="1" applyBorder="1" applyAlignment="1">
      <alignment horizontal="right"/>
    </xf>
    <xf numFmtId="4" fontId="2" fillId="0" borderId="28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4" fontId="2" fillId="0" borderId="31" xfId="0" applyNumberFormat="1" applyFont="1" applyFill="1" applyBorder="1" applyAlignment="1">
      <alignment horizontal="right"/>
    </xf>
    <xf numFmtId="49" fontId="2" fillId="0" borderId="45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wrapText="1"/>
    </xf>
    <xf numFmtId="49" fontId="0" fillId="0" borderId="11" xfId="0" applyNumberFormat="1" applyFill="1" applyBorder="1" applyAlignment="1">
      <alignment horizontal="left"/>
    </xf>
    <xf numFmtId="0" fontId="3" fillId="0" borderId="39" xfId="0" applyFont="1" applyFill="1" applyBorder="1" applyAlignment="1">
      <alignment horizontal="left" wrapText="1"/>
    </xf>
    <xf numFmtId="49" fontId="3" fillId="0" borderId="22" xfId="0" applyNumberFormat="1" applyFont="1" applyFill="1" applyBorder="1" applyAlignment="1">
      <alignment horizontal="center" wrapText="1"/>
    </xf>
    <xf numFmtId="4" fontId="2" fillId="0" borderId="25" xfId="0" applyNumberFormat="1" applyFont="1" applyFill="1" applyBorder="1" applyAlignment="1">
      <alignment horizontal="center"/>
    </xf>
    <xf numFmtId="4" fontId="2" fillId="0" borderId="26" xfId="0" applyNumberFormat="1" applyFont="1" applyFill="1" applyBorder="1" applyAlignment="1">
      <alignment horizontal="center"/>
    </xf>
    <xf numFmtId="4" fontId="2" fillId="0" borderId="27" xfId="0" applyNumberFormat="1" applyFont="1" applyFill="1" applyBorder="1" applyAlignment="1">
      <alignment horizontal="center"/>
    </xf>
    <xf numFmtId="4" fontId="2" fillId="0" borderId="33" xfId="0" applyNumberFormat="1" applyFont="1" applyFill="1" applyBorder="1" applyAlignment="1">
      <alignment horizontal="center"/>
    </xf>
    <xf numFmtId="4" fontId="2" fillId="0" borderId="34" xfId="0" applyNumberFormat="1" applyFont="1" applyFill="1" applyBorder="1" applyAlignment="1">
      <alignment horizontal="center"/>
    </xf>
    <xf numFmtId="4" fontId="2" fillId="0" borderId="35" xfId="0" applyNumberFormat="1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/>
    </xf>
    <xf numFmtId="0" fontId="3" fillId="0" borderId="38" xfId="0" applyFont="1" applyFill="1" applyBorder="1" applyAlignment="1" applyProtection="1">
      <alignment horizontal="left" wrapText="1"/>
      <protection locked="0"/>
    </xf>
    <xf numFmtId="4" fontId="2" fillId="0" borderId="0" xfId="0" applyNumberFormat="1" applyFont="1" applyFill="1" applyBorder="1" applyAlignment="1">
      <alignment horizontal="right" wrapText="1"/>
    </xf>
    <xf numFmtId="49" fontId="3" fillId="0" borderId="15" xfId="0" applyNumberFormat="1" applyFont="1" applyFill="1" applyBorder="1" applyAlignment="1">
      <alignment horizontal="left" wrapText="1"/>
    </xf>
    <xf numFmtId="49" fontId="2" fillId="0" borderId="12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20" xfId="0" applyNumberFormat="1" applyFont="1" applyFill="1" applyBorder="1" applyAlignment="1">
      <alignment horizontal="center"/>
    </xf>
    <xf numFmtId="4" fontId="2" fillId="0" borderId="32" xfId="0" applyNumberFormat="1" applyFont="1" applyFill="1" applyBorder="1" applyAlignment="1">
      <alignment horizontal="center"/>
    </xf>
    <xf numFmtId="4" fontId="2" fillId="0" borderId="35" xfId="0" applyNumberFormat="1" applyFont="1" applyFill="1" applyBorder="1" applyAlignment="1" applyProtection="1">
      <alignment horizontal="right"/>
    </xf>
    <xf numFmtId="4" fontId="2" fillId="0" borderId="32" xfId="0" applyNumberFormat="1" applyFont="1" applyFill="1" applyBorder="1" applyAlignment="1" applyProtection="1">
      <alignment horizontal="center"/>
    </xf>
    <xf numFmtId="49" fontId="2" fillId="0" borderId="49" xfId="0" applyNumberFormat="1" applyFont="1" applyFill="1" applyBorder="1" applyAlignment="1" applyProtection="1">
      <alignment horizontal="center"/>
      <protection locked="0"/>
    </xf>
    <xf numFmtId="4" fontId="2" fillId="0" borderId="12" xfId="0" applyNumberFormat="1" applyFont="1" applyFill="1" applyBorder="1" applyAlignment="1" applyProtection="1">
      <alignment horizontal="right"/>
      <protection locked="0"/>
    </xf>
    <xf numFmtId="0" fontId="2" fillId="0" borderId="32" xfId="0" applyNumberFormat="1" applyFont="1" applyFill="1" applyBorder="1" applyAlignment="1">
      <alignment horizontal="center"/>
    </xf>
    <xf numFmtId="4" fontId="2" fillId="0" borderId="33" xfId="0" applyNumberFormat="1" applyFont="1" applyFill="1" applyBorder="1" applyAlignment="1" applyProtection="1">
      <alignment horizontal="right"/>
      <protection locked="0"/>
    </xf>
    <xf numFmtId="49" fontId="2" fillId="0" borderId="3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2" fillId="0" borderId="11" xfId="0" applyNumberFormat="1" applyFont="1" applyFill="1" applyBorder="1" applyAlignment="1">
      <alignment horizontal="center"/>
    </xf>
    <xf numFmtId="49" fontId="2" fillId="0" borderId="53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>
      <alignment horizontal="center"/>
    </xf>
    <xf numFmtId="49" fontId="2" fillId="0" borderId="33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 applyProtection="1">
      <alignment horizontal="center"/>
      <protection locked="0"/>
    </xf>
    <xf numFmtId="49" fontId="2" fillId="0" borderId="33" xfId="0" applyNumberFormat="1" applyFont="1" applyFill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3" fillId="0" borderId="57" xfId="0" applyNumberFormat="1" applyFont="1" applyFill="1" applyBorder="1" applyAlignment="1">
      <alignment horizontal="center" wrapText="1"/>
    </xf>
    <xf numFmtId="49" fontId="3" fillId="0" borderId="58" xfId="0" applyNumberFormat="1" applyFont="1" applyFill="1" applyBorder="1" applyAlignment="1">
      <alignment horizontal="center" wrapText="1"/>
    </xf>
    <xf numFmtId="49" fontId="3" fillId="0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65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 applyProtection="1">
      <alignment horizontal="center" wrapText="1"/>
      <protection locked="0"/>
    </xf>
    <xf numFmtId="49" fontId="2" fillId="0" borderId="66" xfId="0" applyNumberFormat="1" applyFont="1" applyFill="1" applyBorder="1" applyAlignment="1" applyProtection="1">
      <alignment horizontal="center" wrapText="1"/>
      <protection locked="0"/>
    </xf>
    <xf numFmtId="49" fontId="2" fillId="0" borderId="55" xfId="0" applyNumberFormat="1" applyFont="1" applyFill="1" applyBorder="1" applyAlignment="1">
      <alignment horizontal="center"/>
    </xf>
    <xf numFmtId="49" fontId="2" fillId="0" borderId="56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 applyProtection="1">
      <alignment horizontal="center" wrapText="1"/>
      <protection locked="0"/>
    </xf>
    <xf numFmtId="49" fontId="2" fillId="0" borderId="33" xfId="0" applyNumberFormat="1" applyFont="1" applyFill="1" applyBorder="1" applyAlignment="1" applyProtection="1">
      <alignment horizontal="center" wrapText="1"/>
      <protection locked="0"/>
    </xf>
    <xf numFmtId="49" fontId="3" fillId="0" borderId="53" xfId="0" applyNumberFormat="1" applyFont="1" applyFill="1" applyBorder="1" applyAlignment="1">
      <alignment horizontal="center" wrapText="1"/>
    </xf>
    <xf numFmtId="49" fontId="3" fillId="0" borderId="66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2" fillId="0" borderId="47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3" fillId="0" borderId="62" xfId="0" applyNumberFormat="1" applyFont="1" applyFill="1" applyBorder="1" applyAlignment="1">
      <alignment horizontal="center" wrapText="1"/>
    </xf>
    <xf numFmtId="49" fontId="3" fillId="0" borderId="63" xfId="0" applyNumberFormat="1" applyFont="1" applyFill="1" applyBorder="1" applyAlignment="1">
      <alignment horizontal="center" wrapText="1"/>
    </xf>
    <xf numFmtId="49" fontId="3" fillId="0" borderId="64" xfId="0" applyNumberFormat="1" applyFont="1" applyFill="1" applyBorder="1" applyAlignment="1">
      <alignment horizontal="center" wrapText="1"/>
    </xf>
    <xf numFmtId="49" fontId="2" fillId="0" borderId="65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5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left" wrapText="1"/>
    </xf>
    <xf numFmtId="49" fontId="2" fillId="0" borderId="5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3" fillId="0" borderId="47" xfId="0" applyNumberFormat="1" applyFont="1" applyFill="1" applyBorder="1" applyAlignment="1">
      <alignment horizontal="center" wrapText="1"/>
    </xf>
    <xf numFmtId="49" fontId="3" fillId="0" borderId="52" xfId="0" applyNumberFormat="1" applyFont="1" applyFill="1" applyBorder="1" applyAlignment="1">
      <alignment horizontal="center" wrapText="1"/>
    </xf>
    <xf numFmtId="49" fontId="3" fillId="0" borderId="33" xfId="0" applyNumberFormat="1" applyFont="1" applyFill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80"/>
  <sheetViews>
    <sheetView tabSelected="1" topLeftCell="A349" zoomScaleNormal="100" workbookViewId="0">
      <selection activeCell="A379" sqref="A379:XFD380"/>
    </sheetView>
  </sheetViews>
  <sheetFormatPr defaultRowHeight="12.75"/>
  <cols>
    <col min="1" max="1" width="45.7109375" style="7" customWidth="1"/>
    <col min="2" max="3" width="5.7109375" style="7" customWidth="1"/>
    <col min="4" max="4" width="7.7109375" style="7" customWidth="1"/>
    <col min="5" max="5" width="10.7109375" style="7" customWidth="1"/>
    <col min="6" max="7" width="5.7109375" style="7" customWidth="1"/>
    <col min="8" max="10" width="19.7109375" style="7" customWidth="1"/>
    <col min="11" max="11" width="24.28515625" style="7" hidden="1" customWidth="1"/>
    <col min="12" max="12" width="34.7109375" style="7" hidden="1" customWidth="1"/>
    <col min="13" max="16384" width="9.140625" style="7"/>
  </cols>
  <sheetData>
    <row r="1" spans="1:12" ht="15.75" thickBot="1">
      <c r="A1" s="154" t="s">
        <v>35</v>
      </c>
      <c r="B1" s="154"/>
      <c r="C1" s="154"/>
      <c r="D1" s="154"/>
      <c r="E1" s="154"/>
      <c r="F1" s="154"/>
      <c r="G1" s="154"/>
      <c r="H1" s="154"/>
      <c r="I1" s="155"/>
      <c r="J1" s="4" t="s">
        <v>3</v>
      </c>
      <c r="K1" s="5" t="s">
        <v>63</v>
      </c>
      <c r="L1" s="6"/>
    </row>
    <row r="2" spans="1:12">
      <c r="A2" s="8"/>
      <c r="B2" s="9"/>
      <c r="C2" s="10"/>
      <c r="D2" s="10"/>
      <c r="E2" s="10"/>
      <c r="F2" s="10"/>
      <c r="G2" s="10"/>
      <c r="H2" s="6"/>
      <c r="I2" s="6"/>
      <c r="J2" s="11" t="s">
        <v>19</v>
      </c>
      <c r="K2" s="5" t="s">
        <v>66</v>
      </c>
      <c r="L2" s="6"/>
    </row>
    <row r="3" spans="1:12">
      <c r="A3" s="12" t="s">
        <v>50</v>
      </c>
      <c r="B3" s="152" t="s">
        <v>60</v>
      </c>
      <c r="C3" s="152"/>
      <c r="D3" s="152"/>
      <c r="E3" s="5"/>
      <c r="F3" s="5"/>
      <c r="G3" s="158"/>
      <c r="H3" s="158"/>
      <c r="I3" s="12" t="s">
        <v>22</v>
      </c>
      <c r="J3" s="13">
        <v>43525</v>
      </c>
      <c r="K3" s="5" t="s">
        <v>8</v>
      </c>
      <c r="L3" s="6"/>
    </row>
    <row r="4" spans="1:12">
      <c r="A4" s="9"/>
      <c r="B4" s="9"/>
      <c r="C4" s="9"/>
      <c r="D4" s="9"/>
      <c r="E4" s="9"/>
      <c r="F4" s="9"/>
      <c r="G4" s="9"/>
      <c r="H4" s="14"/>
      <c r="I4" s="15" t="s">
        <v>21</v>
      </c>
      <c r="J4" s="16" t="s">
        <v>61</v>
      </c>
      <c r="K4" s="5" t="s">
        <v>67</v>
      </c>
      <c r="L4" s="6"/>
    </row>
    <row r="5" spans="1:12" ht="22.5" customHeight="1">
      <c r="A5" s="9" t="s">
        <v>36</v>
      </c>
      <c r="B5" s="156" t="s">
        <v>62</v>
      </c>
      <c r="C5" s="156"/>
      <c r="D5" s="156"/>
      <c r="E5" s="156"/>
      <c r="F5" s="156"/>
      <c r="G5" s="156"/>
      <c r="H5" s="156"/>
      <c r="I5" s="15" t="s">
        <v>30</v>
      </c>
      <c r="J5" s="17" t="s">
        <v>63</v>
      </c>
      <c r="K5" s="5"/>
      <c r="L5" s="6"/>
    </row>
    <row r="6" spans="1:12">
      <c r="A6" s="9" t="s">
        <v>37</v>
      </c>
      <c r="B6" s="157" t="s">
        <v>59</v>
      </c>
      <c r="C6" s="157"/>
      <c r="D6" s="157"/>
      <c r="E6" s="157"/>
      <c r="F6" s="157"/>
      <c r="G6" s="157"/>
      <c r="H6" s="157"/>
      <c r="I6" s="15" t="s">
        <v>57</v>
      </c>
      <c r="J6" s="17" t="s">
        <v>68</v>
      </c>
      <c r="K6" s="5" t="s">
        <v>66</v>
      </c>
      <c r="L6" s="6"/>
    </row>
    <row r="7" spans="1:12">
      <c r="A7" s="18" t="s">
        <v>58</v>
      </c>
      <c r="B7" s="9"/>
      <c r="C7" s="9"/>
      <c r="D7" s="9"/>
      <c r="E7" s="9"/>
      <c r="F7" s="9"/>
      <c r="G7" s="9"/>
      <c r="H7" s="14"/>
      <c r="I7" s="15"/>
      <c r="J7" s="17"/>
      <c r="K7" s="5"/>
    </row>
    <row r="8" spans="1:12" ht="13.5" thickBot="1">
      <c r="A8" s="9" t="s">
        <v>1</v>
      </c>
      <c r="B8" s="9"/>
      <c r="C8" s="9"/>
      <c r="D8" s="9"/>
      <c r="E8" s="9"/>
      <c r="F8" s="9"/>
      <c r="G8" s="9"/>
      <c r="H8" s="14"/>
      <c r="I8" s="14"/>
      <c r="J8" s="19" t="s">
        <v>0</v>
      </c>
      <c r="K8" s="5" t="s">
        <v>64</v>
      </c>
    </row>
    <row r="9" spans="1:12" ht="15">
      <c r="A9" s="159" t="s">
        <v>29</v>
      </c>
      <c r="B9" s="159"/>
      <c r="C9" s="159"/>
      <c r="D9" s="159"/>
      <c r="E9" s="159"/>
      <c r="F9" s="159"/>
      <c r="G9" s="159"/>
      <c r="H9" s="159"/>
      <c r="I9" s="159"/>
      <c r="J9" s="159"/>
      <c r="K9" s="20" t="s">
        <v>65</v>
      </c>
    </row>
    <row r="10" spans="1:12">
      <c r="A10" s="21"/>
      <c r="B10" s="21"/>
      <c r="C10" s="22"/>
      <c r="D10" s="22"/>
      <c r="E10" s="22"/>
      <c r="F10" s="22"/>
      <c r="G10" s="22"/>
      <c r="H10" s="23"/>
      <c r="I10" s="23"/>
      <c r="J10" s="24"/>
      <c r="K10" s="25"/>
    </row>
    <row r="11" spans="1:12" ht="12.75" customHeight="1">
      <c r="A11" s="118" t="s">
        <v>38</v>
      </c>
      <c r="B11" s="118" t="s">
        <v>39</v>
      </c>
      <c r="C11" s="124" t="s">
        <v>40</v>
      </c>
      <c r="D11" s="125"/>
      <c r="E11" s="125"/>
      <c r="F11" s="125"/>
      <c r="G11" s="126"/>
      <c r="H11" s="118" t="s">
        <v>41</v>
      </c>
      <c r="I11" s="118" t="s">
        <v>23</v>
      </c>
      <c r="J11" s="118" t="s">
        <v>42</v>
      </c>
      <c r="K11" s="26"/>
    </row>
    <row r="12" spans="1:12">
      <c r="A12" s="119"/>
      <c r="B12" s="119"/>
      <c r="C12" s="127"/>
      <c r="D12" s="128"/>
      <c r="E12" s="128"/>
      <c r="F12" s="128"/>
      <c r="G12" s="129"/>
      <c r="H12" s="119"/>
      <c r="I12" s="119"/>
      <c r="J12" s="119"/>
      <c r="K12" s="26"/>
    </row>
    <row r="13" spans="1:12">
      <c r="A13" s="120"/>
      <c r="B13" s="120"/>
      <c r="C13" s="130"/>
      <c r="D13" s="131"/>
      <c r="E13" s="131"/>
      <c r="F13" s="131"/>
      <c r="G13" s="132"/>
      <c r="H13" s="120"/>
      <c r="I13" s="120"/>
      <c r="J13" s="120"/>
      <c r="K13" s="26"/>
    </row>
    <row r="14" spans="1:12" ht="13.5" thickBot="1">
      <c r="A14" s="27">
        <v>1</v>
      </c>
      <c r="B14" s="28">
        <v>2</v>
      </c>
      <c r="C14" s="145">
        <v>3</v>
      </c>
      <c r="D14" s="146"/>
      <c r="E14" s="146"/>
      <c r="F14" s="146"/>
      <c r="G14" s="147"/>
      <c r="H14" s="29" t="s">
        <v>2</v>
      </c>
      <c r="I14" s="29" t="s">
        <v>25</v>
      </c>
      <c r="J14" s="29" t="s">
        <v>26</v>
      </c>
      <c r="K14" s="30"/>
    </row>
    <row r="15" spans="1:12">
      <c r="A15" s="31" t="s">
        <v>28</v>
      </c>
      <c r="B15" s="32" t="s">
        <v>6</v>
      </c>
      <c r="C15" s="121" t="s">
        <v>17</v>
      </c>
      <c r="D15" s="122"/>
      <c r="E15" s="122"/>
      <c r="F15" s="122"/>
      <c r="G15" s="123"/>
      <c r="H15" s="33">
        <v>73046400</v>
      </c>
      <c r="I15" s="33">
        <v>7074730.8099999996</v>
      </c>
      <c r="J15" s="34">
        <v>65971669.189999998</v>
      </c>
    </row>
    <row r="16" spans="1:12">
      <c r="A16" s="35" t="s">
        <v>4</v>
      </c>
      <c r="B16" s="3"/>
      <c r="C16" s="160"/>
      <c r="D16" s="161"/>
      <c r="E16" s="161"/>
      <c r="F16" s="161"/>
      <c r="G16" s="162"/>
      <c r="H16" s="33"/>
      <c r="I16" s="36"/>
      <c r="J16" s="37"/>
    </row>
    <row r="17" spans="1:12">
      <c r="A17" s="38" t="s">
        <v>514</v>
      </c>
      <c r="B17" s="39" t="s">
        <v>6</v>
      </c>
      <c r="C17" s="40" t="s">
        <v>70</v>
      </c>
      <c r="D17" s="140" t="s">
        <v>515</v>
      </c>
      <c r="E17" s="161"/>
      <c r="F17" s="161"/>
      <c r="G17" s="162"/>
      <c r="H17" s="33">
        <v>54299400</v>
      </c>
      <c r="I17" s="36">
        <v>7074730.8099999996</v>
      </c>
      <c r="J17" s="37">
        <v>47224669.189999998</v>
      </c>
      <c r="K17" s="41" t="str">
        <f t="shared" ref="K17:K61" si="0">C17 &amp; D17 &amp; G17</f>
        <v>00010000000000000000</v>
      </c>
      <c r="L17" s="6" t="s">
        <v>456</v>
      </c>
    </row>
    <row r="18" spans="1:12">
      <c r="A18" s="38" t="s">
        <v>516</v>
      </c>
      <c r="B18" s="39" t="s">
        <v>6</v>
      </c>
      <c r="C18" s="40" t="s">
        <v>70</v>
      </c>
      <c r="D18" s="140" t="s">
        <v>517</v>
      </c>
      <c r="E18" s="161"/>
      <c r="F18" s="161"/>
      <c r="G18" s="162"/>
      <c r="H18" s="33">
        <v>25030000</v>
      </c>
      <c r="I18" s="36">
        <v>3065889.94</v>
      </c>
      <c r="J18" s="37">
        <v>21964110.059999999</v>
      </c>
      <c r="K18" s="41" t="str">
        <f t="shared" si="0"/>
        <v>00010100000000000000</v>
      </c>
      <c r="L18" s="6" t="s">
        <v>518</v>
      </c>
    </row>
    <row r="19" spans="1:12">
      <c r="A19" s="38" t="s">
        <v>519</v>
      </c>
      <c r="B19" s="39" t="s">
        <v>6</v>
      </c>
      <c r="C19" s="40" t="s">
        <v>70</v>
      </c>
      <c r="D19" s="140" t="s">
        <v>520</v>
      </c>
      <c r="E19" s="161"/>
      <c r="F19" s="161"/>
      <c r="G19" s="162"/>
      <c r="H19" s="33">
        <v>25030000</v>
      </c>
      <c r="I19" s="36">
        <v>3065889.94</v>
      </c>
      <c r="J19" s="37">
        <v>21964110.059999999</v>
      </c>
      <c r="K19" s="41" t="str">
        <f t="shared" si="0"/>
        <v>00010102000010000110</v>
      </c>
      <c r="L19" s="6" t="s">
        <v>521</v>
      </c>
    </row>
    <row r="20" spans="1:12" s="50" customFormat="1" ht="56.25">
      <c r="A20" s="42" t="s">
        <v>522</v>
      </c>
      <c r="B20" s="43" t="s">
        <v>6</v>
      </c>
      <c r="C20" s="44" t="s">
        <v>70</v>
      </c>
      <c r="D20" s="133" t="s">
        <v>523</v>
      </c>
      <c r="E20" s="138"/>
      <c r="F20" s="138"/>
      <c r="G20" s="139"/>
      <c r="H20" s="45">
        <v>24830000</v>
      </c>
      <c r="I20" s="46">
        <v>3043753.4</v>
      </c>
      <c r="J20" s="47">
        <f>IF(IF(H20="",0,H20)=0,0,(IF(H20&gt;0,IF(I20&gt;H20,0,H20-I20),IF(I20&gt;H20,H20-I20,0))))</f>
        <v>21786246.600000001</v>
      </c>
      <c r="K20" s="48" t="str">
        <f t="shared" si="0"/>
        <v>00010102010010000110</v>
      </c>
      <c r="L20" s="49" t="str">
        <f>C20 &amp; D20 &amp; G20</f>
        <v>00010102010010000110</v>
      </c>
    </row>
    <row r="21" spans="1:12" s="50" customFormat="1" ht="90">
      <c r="A21" s="42" t="s">
        <v>524</v>
      </c>
      <c r="B21" s="43" t="s">
        <v>6</v>
      </c>
      <c r="C21" s="44" t="s">
        <v>70</v>
      </c>
      <c r="D21" s="133" t="s">
        <v>525</v>
      </c>
      <c r="E21" s="138"/>
      <c r="F21" s="138"/>
      <c r="G21" s="139"/>
      <c r="H21" s="45">
        <v>100000</v>
      </c>
      <c r="I21" s="46">
        <v>6284.44</v>
      </c>
      <c r="J21" s="47">
        <f>IF(IF(H21="",0,H21)=0,0,(IF(H21&gt;0,IF(I21&gt;H21,0,H21-I21),IF(I21&gt;H21,H21-I21,0))))</f>
        <v>93715.56</v>
      </c>
      <c r="K21" s="48" t="str">
        <f t="shared" si="0"/>
        <v>00010102020010000110</v>
      </c>
      <c r="L21" s="49" t="str">
        <f>C21 &amp; D21 &amp; G21</f>
        <v>00010102020010000110</v>
      </c>
    </row>
    <row r="22" spans="1:12" s="50" customFormat="1" ht="33.75">
      <c r="A22" s="42" t="s">
        <v>526</v>
      </c>
      <c r="B22" s="43" t="s">
        <v>6</v>
      </c>
      <c r="C22" s="44" t="s">
        <v>70</v>
      </c>
      <c r="D22" s="133" t="s">
        <v>527</v>
      </c>
      <c r="E22" s="138"/>
      <c r="F22" s="138"/>
      <c r="G22" s="139"/>
      <c r="H22" s="45">
        <v>100000</v>
      </c>
      <c r="I22" s="46">
        <v>15852.1</v>
      </c>
      <c r="J22" s="47">
        <f>IF(IF(H22="",0,H22)=0,0,(IF(H22&gt;0,IF(I22&gt;H22,0,H22-I22),IF(I22&gt;H22,H22-I22,0))))</f>
        <v>84147.9</v>
      </c>
      <c r="K22" s="48" t="str">
        <f t="shared" si="0"/>
        <v>00010102030010000110</v>
      </c>
      <c r="L22" s="49" t="str">
        <f>C22 &amp; D22 &amp; G22</f>
        <v>00010102030010000110</v>
      </c>
    </row>
    <row r="23" spans="1:12" ht="22.5">
      <c r="A23" s="38" t="s">
        <v>528</v>
      </c>
      <c r="B23" s="39" t="s">
        <v>6</v>
      </c>
      <c r="C23" s="40" t="s">
        <v>70</v>
      </c>
      <c r="D23" s="140" t="s">
        <v>529</v>
      </c>
      <c r="E23" s="161"/>
      <c r="F23" s="161"/>
      <c r="G23" s="162"/>
      <c r="H23" s="33">
        <v>2676400</v>
      </c>
      <c r="I23" s="36">
        <v>501651.67</v>
      </c>
      <c r="J23" s="37">
        <v>2174748.33</v>
      </c>
      <c r="K23" s="41" t="str">
        <f t="shared" si="0"/>
        <v>00010300000000000000</v>
      </c>
      <c r="L23" s="6" t="s">
        <v>530</v>
      </c>
    </row>
    <row r="24" spans="1:12" ht="22.5">
      <c r="A24" s="38" t="s">
        <v>531</v>
      </c>
      <c r="B24" s="39" t="s">
        <v>6</v>
      </c>
      <c r="C24" s="40" t="s">
        <v>70</v>
      </c>
      <c r="D24" s="140" t="s">
        <v>532</v>
      </c>
      <c r="E24" s="161"/>
      <c r="F24" s="161"/>
      <c r="G24" s="162"/>
      <c r="H24" s="33">
        <v>2676400</v>
      </c>
      <c r="I24" s="36">
        <v>501651.67</v>
      </c>
      <c r="J24" s="37">
        <v>2174748.33</v>
      </c>
      <c r="K24" s="41" t="str">
        <f t="shared" si="0"/>
        <v>00010302000010000110</v>
      </c>
      <c r="L24" s="6" t="s">
        <v>533</v>
      </c>
    </row>
    <row r="25" spans="1:12" ht="56.25">
      <c r="A25" s="38" t="s">
        <v>534</v>
      </c>
      <c r="B25" s="39" t="s">
        <v>6</v>
      </c>
      <c r="C25" s="40" t="s">
        <v>70</v>
      </c>
      <c r="D25" s="140" t="s">
        <v>535</v>
      </c>
      <c r="E25" s="161"/>
      <c r="F25" s="161"/>
      <c r="G25" s="162"/>
      <c r="H25" s="33">
        <v>1046000</v>
      </c>
      <c r="I25" s="36">
        <v>222193.08</v>
      </c>
      <c r="J25" s="37">
        <v>823806.92</v>
      </c>
      <c r="K25" s="41" t="str">
        <f t="shared" si="0"/>
        <v>00010302230010000110</v>
      </c>
      <c r="L25" s="6" t="s">
        <v>536</v>
      </c>
    </row>
    <row r="26" spans="1:12" s="50" customFormat="1" ht="90">
      <c r="A26" s="42" t="s">
        <v>537</v>
      </c>
      <c r="B26" s="43" t="s">
        <v>6</v>
      </c>
      <c r="C26" s="44" t="s">
        <v>70</v>
      </c>
      <c r="D26" s="133" t="s">
        <v>538</v>
      </c>
      <c r="E26" s="138"/>
      <c r="F26" s="138"/>
      <c r="G26" s="139"/>
      <c r="H26" s="45">
        <v>1046000</v>
      </c>
      <c r="I26" s="46">
        <v>222193.08</v>
      </c>
      <c r="J26" s="47">
        <f>IF(IF(H26="",0,H26)=0,0,(IF(H26&gt;0,IF(I26&gt;H26,0,H26-I26),IF(I26&gt;H26,H26-I26,0))))</f>
        <v>823806.92</v>
      </c>
      <c r="K26" s="48" t="str">
        <f t="shared" si="0"/>
        <v>00010302231010000110</v>
      </c>
      <c r="L26" s="49" t="str">
        <f>C26 &amp; D26 &amp; G26</f>
        <v>00010302231010000110</v>
      </c>
    </row>
    <row r="27" spans="1:12" ht="78.75">
      <c r="A27" s="38" t="s">
        <v>539</v>
      </c>
      <c r="B27" s="39" t="s">
        <v>6</v>
      </c>
      <c r="C27" s="40" t="s">
        <v>70</v>
      </c>
      <c r="D27" s="140" t="s">
        <v>540</v>
      </c>
      <c r="E27" s="161"/>
      <c r="F27" s="161"/>
      <c r="G27" s="162"/>
      <c r="H27" s="33">
        <v>11000</v>
      </c>
      <c r="I27" s="36">
        <v>1507.63</v>
      </c>
      <c r="J27" s="37">
        <v>9492.3700000000008</v>
      </c>
      <c r="K27" s="41" t="str">
        <f t="shared" si="0"/>
        <v>00010302240010000110</v>
      </c>
      <c r="L27" s="6" t="s">
        <v>541</v>
      </c>
    </row>
    <row r="28" spans="1:12" s="50" customFormat="1" ht="101.25">
      <c r="A28" s="42" t="s">
        <v>542</v>
      </c>
      <c r="B28" s="43" t="s">
        <v>6</v>
      </c>
      <c r="C28" s="44" t="s">
        <v>70</v>
      </c>
      <c r="D28" s="133" t="s">
        <v>543</v>
      </c>
      <c r="E28" s="138"/>
      <c r="F28" s="138"/>
      <c r="G28" s="139"/>
      <c r="H28" s="45">
        <v>11000</v>
      </c>
      <c r="I28" s="46">
        <v>1507.63</v>
      </c>
      <c r="J28" s="47">
        <f>IF(IF(H28="",0,H28)=0,0,(IF(H28&gt;0,IF(I28&gt;H28,0,H28-I28),IF(I28&gt;H28,H28-I28,0))))</f>
        <v>9492.3700000000008</v>
      </c>
      <c r="K28" s="48" t="str">
        <f t="shared" si="0"/>
        <v>00010302241010000110</v>
      </c>
      <c r="L28" s="49" t="str">
        <f>C28 &amp; D28 &amp; G28</f>
        <v>00010302241010000110</v>
      </c>
    </row>
    <row r="29" spans="1:12" ht="56.25">
      <c r="A29" s="38" t="s">
        <v>544</v>
      </c>
      <c r="B29" s="39" t="s">
        <v>6</v>
      </c>
      <c r="C29" s="40" t="s">
        <v>70</v>
      </c>
      <c r="D29" s="140" t="s">
        <v>545</v>
      </c>
      <c r="E29" s="161"/>
      <c r="F29" s="161"/>
      <c r="G29" s="162"/>
      <c r="H29" s="33">
        <v>1615000</v>
      </c>
      <c r="I29" s="36">
        <v>326357.46999999997</v>
      </c>
      <c r="J29" s="37">
        <v>1288642.53</v>
      </c>
      <c r="K29" s="41" t="str">
        <f t="shared" si="0"/>
        <v>00010302250010000110</v>
      </c>
      <c r="L29" s="6" t="s">
        <v>546</v>
      </c>
    </row>
    <row r="30" spans="1:12" s="50" customFormat="1" ht="90">
      <c r="A30" s="42" t="s">
        <v>547</v>
      </c>
      <c r="B30" s="43" t="s">
        <v>6</v>
      </c>
      <c r="C30" s="44" t="s">
        <v>70</v>
      </c>
      <c r="D30" s="133" t="s">
        <v>548</v>
      </c>
      <c r="E30" s="138"/>
      <c r="F30" s="138"/>
      <c r="G30" s="139"/>
      <c r="H30" s="45">
        <v>1615000</v>
      </c>
      <c r="I30" s="46">
        <v>326357.46999999997</v>
      </c>
      <c r="J30" s="47">
        <f>IF(IF(H30="",0,H30)=0,0,(IF(H30&gt;0,IF(I30&gt;H30,0,H30-I30),IF(I30&gt;H30,H30-I30,0))))</f>
        <v>1288642.53</v>
      </c>
      <c r="K30" s="48" t="str">
        <f t="shared" si="0"/>
        <v>00010302251010000110</v>
      </c>
      <c r="L30" s="49" t="str">
        <f>C30 &amp; D30 &amp; G30</f>
        <v>00010302251010000110</v>
      </c>
    </row>
    <row r="31" spans="1:12" ht="56.25">
      <c r="A31" s="38" t="s">
        <v>549</v>
      </c>
      <c r="B31" s="39" t="s">
        <v>6</v>
      </c>
      <c r="C31" s="40" t="s">
        <v>70</v>
      </c>
      <c r="D31" s="140" t="s">
        <v>550</v>
      </c>
      <c r="E31" s="161"/>
      <c r="F31" s="161"/>
      <c r="G31" s="162"/>
      <c r="H31" s="33">
        <v>4400</v>
      </c>
      <c r="I31" s="36">
        <v>-48406.51</v>
      </c>
      <c r="J31" s="37">
        <v>52806.51</v>
      </c>
      <c r="K31" s="41" t="str">
        <f t="shared" si="0"/>
        <v>00010302260010000110</v>
      </c>
      <c r="L31" s="6" t="s">
        <v>551</v>
      </c>
    </row>
    <row r="32" spans="1:12" s="50" customFormat="1" ht="90">
      <c r="A32" s="42" t="s">
        <v>552</v>
      </c>
      <c r="B32" s="43" t="s">
        <v>6</v>
      </c>
      <c r="C32" s="44" t="s">
        <v>70</v>
      </c>
      <c r="D32" s="133" t="s">
        <v>553</v>
      </c>
      <c r="E32" s="138"/>
      <c r="F32" s="138"/>
      <c r="G32" s="139"/>
      <c r="H32" s="45">
        <v>4400</v>
      </c>
      <c r="I32" s="46">
        <v>-48406.51</v>
      </c>
      <c r="J32" s="47">
        <f>IF(IF(H32="",0,H32)=0,0,(IF(H32&gt;0,IF(I32&gt;H32,0,H32-I32),IF(I32&gt;H32,H32-I32,0))))</f>
        <v>52806.51</v>
      </c>
      <c r="K32" s="48" t="str">
        <f t="shared" si="0"/>
        <v>00010302261010000110</v>
      </c>
      <c r="L32" s="49" t="str">
        <f>C32 &amp; D32 &amp; G32</f>
        <v>00010302261010000110</v>
      </c>
    </row>
    <row r="33" spans="1:12">
      <c r="A33" s="38" t="s">
        <v>554</v>
      </c>
      <c r="B33" s="39" t="s">
        <v>6</v>
      </c>
      <c r="C33" s="40" t="s">
        <v>70</v>
      </c>
      <c r="D33" s="140" t="s">
        <v>555</v>
      </c>
      <c r="E33" s="161"/>
      <c r="F33" s="161"/>
      <c r="G33" s="162"/>
      <c r="H33" s="33">
        <v>11000</v>
      </c>
      <c r="I33" s="36">
        <v>500</v>
      </c>
      <c r="J33" s="37">
        <v>10500</v>
      </c>
      <c r="K33" s="41" t="str">
        <f t="shared" si="0"/>
        <v>00010500000000000000</v>
      </c>
      <c r="L33" s="6" t="s">
        <v>556</v>
      </c>
    </row>
    <row r="34" spans="1:12">
      <c r="A34" s="38" t="s">
        <v>557</v>
      </c>
      <c r="B34" s="39" t="s">
        <v>6</v>
      </c>
      <c r="C34" s="40" t="s">
        <v>70</v>
      </c>
      <c r="D34" s="140" t="s">
        <v>558</v>
      </c>
      <c r="E34" s="161"/>
      <c r="F34" s="161"/>
      <c r="G34" s="162"/>
      <c r="H34" s="33">
        <v>11000</v>
      </c>
      <c r="I34" s="36">
        <v>500</v>
      </c>
      <c r="J34" s="37">
        <v>10500</v>
      </c>
      <c r="K34" s="41" t="str">
        <f t="shared" si="0"/>
        <v>00010503000010000110</v>
      </c>
      <c r="L34" s="6" t="s">
        <v>559</v>
      </c>
    </row>
    <row r="35" spans="1:12" s="50" customFormat="1">
      <c r="A35" s="42" t="s">
        <v>557</v>
      </c>
      <c r="B35" s="43" t="s">
        <v>6</v>
      </c>
      <c r="C35" s="44" t="s">
        <v>70</v>
      </c>
      <c r="D35" s="133" t="s">
        <v>560</v>
      </c>
      <c r="E35" s="138"/>
      <c r="F35" s="138"/>
      <c r="G35" s="139"/>
      <c r="H35" s="45">
        <v>11000</v>
      </c>
      <c r="I35" s="46">
        <v>500</v>
      </c>
      <c r="J35" s="47">
        <f>IF(IF(H35="",0,H35)=0,0,(IF(H35&gt;0,IF(I35&gt;H35,0,H35-I35),IF(I35&gt;H35,H35-I35,0))))</f>
        <v>10500</v>
      </c>
      <c r="K35" s="48" t="str">
        <f t="shared" si="0"/>
        <v>00010503010010000110</v>
      </c>
      <c r="L35" s="49" t="str">
        <f>C35 &amp; D35 &amp; G35</f>
        <v>00010503010010000110</v>
      </c>
    </row>
    <row r="36" spans="1:12">
      <c r="A36" s="38" t="s">
        <v>561</v>
      </c>
      <c r="B36" s="39" t="s">
        <v>6</v>
      </c>
      <c r="C36" s="40" t="s">
        <v>70</v>
      </c>
      <c r="D36" s="140" t="s">
        <v>562</v>
      </c>
      <c r="E36" s="161"/>
      <c r="F36" s="161"/>
      <c r="G36" s="162"/>
      <c r="H36" s="33">
        <v>21027000</v>
      </c>
      <c r="I36" s="36">
        <v>2660584.23</v>
      </c>
      <c r="J36" s="37">
        <v>18366415.77</v>
      </c>
      <c r="K36" s="41" t="str">
        <f t="shared" si="0"/>
        <v>00010600000000000000</v>
      </c>
      <c r="L36" s="6" t="s">
        <v>563</v>
      </c>
    </row>
    <row r="37" spans="1:12">
      <c r="A37" s="38" t="s">
        <v>564</v>
      </c>
      <c r="B37" s="39" t="s">
        <v>6</v>
      </c>
      <c r="C37" s="40" t="s">
        <v>70</v>
      </c>
      <c r="D37" s="140" t="s">
        <v>565</v>
      </c>
      <c r="E37" s="161"/>
      <c r="F37" s="161"/>
      <c r="G37" s="162"/>
      <c r="H37" s="33">
        <v>3527000</v>
      </c>
      <c r="I37" s="36">
        <v>97518.47</v>
      </c>
      <c r="J37" s="37">
        <v>3429481.53</v>
      </c>
      <c r="K37" s="41" t="str">
        <f t="shared" si="0"/>
        <v>00010601000000000110</v>
      </c>
      <c r="L37" s="6" t="s">
        <v>566</v>
      </c>
    </row>
    <row r="38" spans="1:12" s="50" customFormat="1" ht="33.75">
      <c r="A38" s="42" t="s">
        <v>567</v>
      </c>
      <c r="B38" s="43" t="s">
        <v>6</v>
      </c>
      <c r="C38" s="44" t="s">
        <v>70</v>
      </c>
      <c r="D38" s="133" t="s">
        <v>568</v>
      </c>
      <c r="E38" s="138"/>
      <c r="F38" s="138"/>
      <c r="G38" s="139"/>
      <c r="H38" s="45">
        <v>3527000</v>
      </c>
      <c r="I38" s="46">
        <v>97518.47</v>
      </c>
      <c r="J38" s="47">
        <f>IF(IF(H38="",0,H38)=0,0,(IF(H38&gt;0,IF(I38&gt;H38,0,H38-I38),IF(I38&gt;H38,H38-I38,0))))</f>
        <v>3429481.53</v>
      </c>
      <c r="K38" s="48" t="str">
        <f t="shared" si="0"/>
        <v>00010601030130000110</v>
      </c>
      <c r="L38" s="49" t="str">
        <f>C38 &amp; D38 &amp; G38</f>
        <v>00010601030130000110</v>
      </c>
    </row>
    <row r="39" spans="1:12">
      <c r="A39" s="38" t="s">
        <v>569</v>
      </c>
      <c r="B39" s="39" t="s">
        <v>6</v>
      </c>
      <c r="C39" s="40" t="s">
        <v>70</v>
      </c>
      <c r="D39" s="140" t="s">
        <v>570</v>
      </c>
      <c r="E39" s="161"/>
      <c r="F39" s="161"/>
      <c r="G39" s="162"/>
      <c r="H39" s="33">
        <v>17500000</v>
      </c>
      <c r="I39" s="36">
        <v>2563065.7599999998</v>
      </c>
      <c r="J39" s="37">
        <v>14936934.24</v>
      </c>
      <c r="K39" s="41" t="str">
        <f t="shared" si="0"/>
        <v>00010606000000000110</v>
      </c>
      <c r="L39" s="6" t="s">
        <v>571</v>
      </c>
    </row>
    <row r="40" spans="1:12">
      <c r="A40" s="38" t="s">
        <v>572</v>
      </c>
      <c r="B40" s="39" t="s">
        <v>6</v>
      </c>
      <c r="C40" s="40" t="s">
        <v>70</v>
      </c>
      <c r="D40" s="140" t="s">
        <v>573</v>
      </c>
      <c r="E40" s="161"/>
      <c r="F40" s="161"/>
      <c r="G40" s="162"/>
      <c r="H40" s="33">
        <v>12000000</v>
      </c>
      <c r="I40" s="36">
        <v>2329863.2400000002</v>
      </c>
      <c r="J40" s="37">
        <v>9670136.7599999998</v>
      </c>
      <c r="K40" s="41" t="str">
        <f t="shared" si="0"/>
        <v>00010606030000000110</v>
      </c>
      <c r="L40" s="6" t="s">
        <v>574</v>
      </c>
    </row>
    <row r="41" spans="1:12" s="50" customFormat="1" ht="33.75">
      <c r="A41" s="42" t="s">
        <v>575</v>
      </c>
      <c r="B41" s="43" t="s">
        <v>6</v>
      </c>
      <c r="C41" s="44" t="s">
        <v>70</v>
      </c>
      <c r="D41" s="133" t="s">
        <v>576</v>
      </c>
      <c r="E41" s="138"/>
      <c r="F41" s="138"/>
      <c r="G41" s="139"/>
      <c r="H41" s="45">
        <v>12000000</v>
      </c>
      <c r="I41" s="46">
        <v>2329863.2400000002</v>
      </c>
      <c r="J41" s="47">
        <f>IF(IF(H41="",0,H41)=0,0,(IF(H41&gt;0,IF(I41&gt;H41,0,H41-I41),IF(I41&gt;H41,H41-I41,0))))</f>
        <v>9670136.7599999998</v>
      </c>
      <c r="K41" s="48" t="str">
        <f t="shared" si="0"/>
        <v>00010606033130000110</v>
      </c>
      <c r="L41" s="49" t="str">
        <f>C41 &amp; D41 &amp; G41</f>
        <v>00010606033130000110</v>
      </c>
    </row>
    <row r="42" spans="1:12">
      <c r="A42" s="38" t="s">
        <v>577</v>
      </c>
      <c r="B42" s="39" t="s">
        <v>6</v>
      </c>
      <c r="C42" s="40" t="s">
        <v>70</v>
      </c>
      <c r="D42" s="140" t="s">
        <v>578</v>
      </c>
      <c r="E42" s="161"/>
      <c r="F42" s="161"/>
      <c r="G42" s="162"/>
      <c r="H42" s="33">
        <v>5500000</v>
      </c>
      <c r="I42" s="36">
        <v>233202.52</v>
      </c>
      <c r="J42" s="37">
        <v>5266797.4800000004</v>
      </c>
      <c r="K42" s="41" t="str">
        <f t="shared" si="0"/>
        <v>00010606040000000110</v>
      </c>
      <c r="L42" s="6" t="s">
        <v>579</v>
      </c>
    </row>
    <row r="43" spans="1:12" s="50" customFormat="1" ht="33.75">
      <c r="A43" s="42" t="s">
        <v>580</v>
      </c>
      <c r="B43" s="43" t="s">
        <v>6</v>
      </c>
      <c r="C43" s="44" t="s">
        <v>70</v>
      </c>
      <c r="D43" s="133" t="s">
        <v>581</v>
      </c>
      <c r="E43" s="138"/>
      <c r="F43" s="138"/>
      <c r="G43" s="139"/>
      <c r="H43" s="45">
        <v>5500000</v>
      </c>
      <c r="I43" s="46">
        <v>233202.52</v>
      </c>
      <c r="J43" s="47">
        <f>IF(IF(H43="",0,H43)=0,0,(IF(H43&gt;0,IF(I43&gt;H43,0,H43-I43),IF(I43&gt;H43,H43-I43,0))))</f>
        <v>5266797.4800000004</v>
      </c>
      <c r="K43" s="48" t="str">
        <f t="shared" si="0"/>
        <v>00010606043130000110</v>
      </c>
      <c r="L43" s="49" t="str">
        <f>C43 &amp; D43 &amp; G43</f>
        <v>00010606043130000110</v>
      </c>
    </row>
    <row r="44" spans="1:12" ht="33.75">
      <c r="A44" s="38" t="s">
        <v>582</v>
      </c>
      <c r="B44" s="39" t="s">
        <v>6</v>
      </c>
      <c r="C44" s="40" t="s">
        <v>70</v>
      </c>
      <c r="D44" s="140" t="s">
        <v>583</v>
      </c>
      <c r="E44" s="161"/>
      <c r="F44" s="161"/>
      <c r="G44" s="162"/>
      <c r="H44" s="33">
        <v>3755000</v>
      </c>
      <c r="I44" s="36">
        <v>655548.32999999996</v>
      </c>
      <c r="J44" s="37">
        <v>3099451.67</v>
      </c>
      <c r="K44" s="41" t="str">
        <f t="shared" si="0"/>
        <v>00011100000000000000</v>
      </c>
      <c r="L44" s="6" t="s">
        <v>584</v>
      </c>
    </row>
    <row r="45" spans="1:12" ht="56.25">
      <c r="A45" s="38" t="s">
        <v>585</v>
      </c>
      <c r="B45" s="39" t="s">
        <v>6</v>
      </c>
      <c r="C45" s="40" t="s">
        <v>70</v>
      </c>
      <c r="D45" s="140" t="s">
        <v>586</v>
      </c>
      <c r="E45" s="161"/>
      <c r="F45" s="161"/>
      <c r="G45" s="162"/>
      <c r="H45" s="33">
        <v>5000</v>
      </c>
      <c r="I45" s="36">
        <v>0</v>
      </c>
      <c r="J45" s="37">
        <v>5000</v>
      </c>
      <c r="K45" s="41" t="str">
        <f t="shared" si="0"/>
        <v>00011101000000000120</v>
      </c>
      <c r="L45" s="6" t="s">
        <v>587</v>
      </c>
    </row>
    <row r="46" spans="1:12" s="50" customFormat="1" ht="45">
      <c r="A46" s="42" t="s">
        <v>588</v>
      </c>
      <c r="B46" s="43" t="s">
        <v>6</v>
      </c>
      <c r="C46" s="44" t="s">
        <v>70</v>
      </c>
      <c r="D46" s="133" t="s">
        <v>589</v>
      </c>
      <c r="E46" s="138"/>
      <c r="F46" s="138"/>
      <c r="G46" s="139"/>
      <c r="H46" s="45">
        <v>5000</v>
      </c>
      <c r="I46" s="46">
        <v>0</v>
      </c>
      <c r="J46" s="47">
        <f>IF(IF(H46="",0,H46)=0,0,(IF(H46&gt;0,IF(I46&gt;H46,0,H46-I46),IF(I46&gt;H46,H46-I46,0))))</f>
        <v>5000</v>
      </c>
      <c r="K46" s="48" t="str">
        <f t="shared" si="0"/>
        <v>00011101050130000120</v>
      </c>
      <c r="L46" s="49" t="str">
        <f>C46 &amp; D46 &amp; G46</f>
        <v>00011101050130000120</v>
      </c>
    </row>
    <row r="47" spans="1:12" ht="67.5">
      <c r="A47" s="38" t="s">
        <v>590</v>
      </c>
      <c r="B47" s="39" t="s">
        <v>6</v>
      </c>
      <c r="C47" s="40" t="s">
        <v>70</v>
      </c>
      <c r="D47" s="140" t="s">
        <v>591</v>
      </c>
      <c r="E47" s="161"/>
      <c r="F47" s="161"/>
      <c r="G47" s="162"/>
      <c r="H47" s="33">
        <v>2800000</v>
      </c>
      <c r="I47" s="36">
        <v>628548.32999999996</v>
      </c>
      <c r="J47" s="37">
        <v>2171451.67</v>
      </c>
      <c r="K47" s="41" t="str">
        <f t="shared" si="0"/>
        <v>00011105000000000120</v>
      </c>
      <c r="L47" s="6" t="s">
        <v>592</v>
      </c>
    </row>
    <row r="48" spans="1:12" ht="56.25">
      <c r="A48" s="38" t="s">
        <v>593</v>
      </c>
      <c r="B48" s="39" t="s">
        <v>6</v>
      </c>
      <c r="C48" s="40" t="s">
        <v>70</v>
      </c>
      <c r="D48" s="140" t="s">
        <v>594</v>
      </c>
      <c r="E48" s="161"/>
      <c r="F48" s="161"/>
      <c r="G48" s="162"/>
      <c r="H48" s="33">
        <v>2800000</v>
      </c>
      <c r="I48" s="36">
        <v>628548.32999999996</v>
      </c>
      <c r="J48" s="37">
        <v>2171451.67</v>
      </c>
      <c r="K48" s="41" t="str">
        <f t="shared" si="0"/>
        <v>00011105010000000120</v>
      </c>
      <c r="L48" s="6" t="s">
        <v>595</v>
      </c>
    </row>
    <row r="49" spans="1:12" s="50" customFormat="1" ht="67.5">
      <c r="A49" s="42" t="s">
        <v>596</v>
      </c>
      <c r="B49" s="43" t="s">
        <v>6</v>
      </c>
      <c r="C49" s="44" t="s">
        <v>70</v>
      </c>
      <c r="D49" s="133" t="s">
        <v>597</v>
      </c>
      <c r="E49" s="138"/>
      <c r="F49" s="138"/>
      <c r="G49" s="139"/>
      <c r="H49" s="45">
        <v>2800000</v>
      </c>
      <c r="I49" s="46">
        <v>628548.32999999996</v>
      </c>
      <c r="J49" s="47">
        <f>IF(IF(H49="",0,H49)=0,0,(IF(H49&gt;0,IF(I49&gt;H49,0,H49-I49),IF(I49&gt;H49,H49-I49,0))))</f>
        <v>2171451.67</v>
      </c>
      <c r="K49" s="48" t="str">
        <f t="shared" si="0"/>
        <v>00011105013130000120</v>
      </c>
      <c r="L49" s="49" t="str">
        <f>C49 &amp; D49 &amp; G49</f>
        <v>00011105013130000120</v>
      </c>
    </row>
    <row r="50" spans="1:12" ht="67.5">
      <c r="A50" s="38" t="s">
        <v>598</v>
      </c>
      <c r="B50" s="39" t="s">
        <v>6</v>
      </c>
      <c r="C50" s="40" t="s">
        <v>70</v>
      </c>
      <c r="D50" s="140" t="s">
        <v>599</v>
      </c>
      <c r="E50" s="161"/>
      <c r="F50" s="161"/>
      <c r="G50" s="162"/>
      <c r="H50" s="33">
        <v>950000</v>
      </c>
      <c r="I50" s="36">
        <v>27000</v>
      </c>
      <c r="J50" s="37">
        <v>923000</v>
      </c>
      <c r="K50" s="41" t="str">
        <f t="shared" si="0"/>
        <v>00011109000000000120</v>
      </c>
      <c r="L50" s="6" t="s">
        <v>600</v>
      </c>
    </row>
    <row r="51" spans="1:12" ht="67.5">
      <c r="A51" s="38" t="s">
        <v>601</v>
      </c>
      <c r="B51" s="39" t="s">
        <v>6</v>
      </c>
      <c r="C51" s="40" t="s">
        <v>70</v>
      </c>
      <c r="D51" s="140" t="s">
        <v>602</v>
      </c>
      <c r="E51" s="161"/>
      <c r="F51" s="161"/>
      <c r="G51" s="162"/>
      <c r="H51" s="33">
        <v>950000</v>
      </c>
      <c r="I51" s="36">
        <v>27000</v>
      </c>
      <c r="J51" s="37">
        <v>923000</v>
      </c>
      <c r="K51" s="41" t="str">
        <f t="shared" si="0"/>
        <v>00011109040000000120</v>
      </c>
      <c r="L51" s="6" t="s">
        <v>603</v>
      </c>
    </row>
    <row r="52" spans="1:12" s="50" customFormat="1" ht="67.5">
      <c r="A52" s="42" t="s">
        <v>604</v>
      </c>
      <c r="B52" s="43" t="s">
        <v>6</v>
      </c>
      <c r="C52" s="44" t="s">
        <v>70</v>
      </c>
      <c r="D52" s="133" t="s">
        <v>605</v>
      </c>
      <c r="E52" s="138"/>
      <c r="F52" s="138"/>
      <c r="G52" s="139"/>
      <c r="H52" s="45">
        <v>950000</v>
      </c>
      <c r="I52" s="46">
        <v>27000</v>
      </c>
      <c r="J52" s="47">
        <f>IF(IF(H52="",0,H52)=0,0,(IF(H52&gt;0,IF(I52&gt;H52,0,H52-I52),IF(I52&gt;H52,H52-I52,0))))</f>
        <v>923000</v>
      </c>
      <c r="K52" s="48" t="str">
        <f t="shared" si="0"/>
        <v>00011109045130000120</v>
      </c>
      <c r="L52" s="49" t="str">
        <f>C52 &amp; D52 &amp; G52</f>
        <v>00011109045130000120</v>
      </c>
    </row>
    <row r="53" spans="1:12" ht="22.5">
      <c r="A53" s="38" t="s">
        <v>606</v>
      </c>
      <c r="B53" s="39" t="s">
        <v>6</v>
      </c>
      <c r="C53" s="40" t="s">
        <v>70</v>
      </c>
      <c r="D53" s="140" t="s">
        <v>607</v>
      </c>
      <c r="E53" s="161"/>
      <c r="F53" s="161"/>
      <c r="G53" s="162"/>
      <c r="H53" s="33">
        <v>1800000</v>
      </c>
      <c r="I53" s="36">
        <v>190556.64</v>
      </c>
      <c r="J53" s="37">
        <v>1609443.36</v>
      </c>
      <c r="K53" s="41" t="str">
        <f t="shared" si="0"/>
        <v>00011400000000000000</v>
      </c>
      <c r="L53" s="6" t="s">
        <v>608</v>
      </c>
    </row>
    <row r="54" spans="1:12" ht="22.5">
      <c r="A54" s="38" t="s">
        <v>609</v>
      </c>
      <c r="B54" s="39" t="s">
        <v>6</v>
      </c>
      <c r="C54" s="40" t="s">
        <v>70</v>
      </c>
      <c r="D54" s="140" t="s">
        <v>610</v>
      </c>
      <c r="E54" s="161"/>
      <c r="F54" s="161"/>
      <c r="G54" s="162"/>
      <c r="H54" s="33">
        <v>1800000</v>
      </c>
      <c r="I54" s="36">
        <v>190556.64</v>
      </c>
      <c r="J54" s="37">
        <v>1609443.36</v>
      </c>
      <c r="K54" s="41" t="str">
        <f t="shared" si="0"/>
        <v>00011406000000000430</v>
      </c>
      <c r="L54" s="6" t="s">
        <v>611</v>
      </c>
    </row>
    <row r="55" spans="1:12" ht="33.75">
      <c r="A55" s="38" t="s">
        <v>612</v>
      </c>
      <c r="B55" s="39" t="s">
        <v>6</v>
      </c>
      <c r="C55" s="40" t="s">
        <v>70</v>
      </c>
      <c r="D55" s="140" t="s">
        <v>613</v>
      </c>
      <c r="E55" s="161"/>
      <c r="F55" s="161"/>
      <c r="G55" s="162"/>
      <c r="H55" s="33">
        <v>1800000</v>
      </c>
      <c r="I55" s="36">
        <v>190556.64</v>
      </c>
      <c r="J55" s="37">
        <v>1609443.36</v>
      </c>
      <c r="K55" s="41" t="str">
        <f t="shared" si="0"/>
        <v>00011406010000000430</v>
      </c>
      <c r="L55" s="6" t="s">
        <v>614</v>
      </c>
    </row>
    <row r="56" spans="1:12" s="50" customFormat="1" ht="45">
      <c r="A56" s="42" t="s">
        <v>615</v>
      </c>
      <c r="B56" s="43" t="s">
        <v>6</v>
      </c>
      <c r="C56" s="44" t="s">
        <v>70</v>
      </c>
      <c r="D56" s="133" t="s">
        <v>616</v>
      </c>
      <c r="E56" s="138"/>
      <c r="F56" s="138"/>
      <c r="G56" s="139"/>
      <c r="H56" s="45">
        <v>1800000</v>
      </c>
      <c r="I56" s="46">
        <v>190556.64</v>
      </c>
      <c r="J56" s="47">
        <f>IF(IF(H56="",0,H56)=0,0,(IF(H56&gt;0,IF(I56&gt;H56,0,H56-I56),IF(I56&gt;H56,H56-I56,0))))</f>
        <v>1609443.36</v>
      </c>
      <c r="K56" s="48" t="str">
        <f t="shared" si="0"/>
        <v>00011406013130000430</v>
      </c>
      <c r="L56" s="49" t="str">
        <f>C56 &amp; D56 &amp; G56</f>
        <v>00011406013130000430</v>
      </c>
    </row>
    <row r="57" spans="1:12">
      <c r="A57" s="38" t="s">
        <v>617</v>
      </c>
      <c r="B57" s="39" t="s">
        <v>6</v>
      </c>
      <c r="C57" s="40" t="s">
        <v>70</v>
      </c>
      <c r="D57" s="140" t="s">
        <v>618</v>
      </c>
      <c r="E57" s="161"/>
      <c r="F57" s="161"/>
      <c r="G57" s="162"/>
      <c r="H57" s="33">
        <v>18747000</v>
      </c>
      <c r="I57" s="36">
        <v>0</v>
      </c>
      <c r="J57" s="37">
        <v>18747000</v>
      </c>
      <c r="K57" s="41" t="str">
        <f t="shared" si="0"/>
        <v>00020000000000000000</v>
      </c>
      <c r="L57" s="6" t="s">
        <v>619</v>
      </c>
    </row>
    <row r="58" spans="1:12" ht="33.75">
      <c r="A58" s="38" t="s">
        <v>620</v>
      </c>
      <c r="B58" s="39" t="s">
        <v>6</v>
      </c>
      <c r="C58" s="40" t="s">
        <v>70</v>
      </c>
      <c r="D58" s="140" t="s">
        <v>621</v>
      </c>
      <c r="E58" s="161"/>
      <c r="F58" s="161"/>
      <c r="G58" s="162"/>
      <c r="H58" s="33">
        <v>18747000</v>
      </c>
      <c r="I58" s="36">
        <v>0</v>
      </c>
      <c r="J58" s="37">
        <v>18747000</v>
      </c>
      <c r="K58" s="41" t="str">
        <f t="shared" si="0"/>
        <v>00020200000000000000</v>
      </c>
      <c r="L58" s="6" t="s">
        <v>622</v>
      </c>
    </row>
    <row r="59" spans="1:12" ht="22.5">
      <c r="A59" s="38" t="s">
        <v>623</v>
      </c>
      <c r="B59" s="39" t="s">
        <v>6</v>
      </c>
      <c r="C59" s="40" t="s">
        <v>70</v>
      </c>
      <c r="D59" s="140" t="s">
        <v>624</v>
      </c>
      <c r="E59" s="161"/>
      <c r="F59" s="161"/>
      <c r="G59" s="162"/>
      <c r="H59" s="33">
        <v>18747000</v>
      </c>
      <c r="I59" s="36">
        <v>0</v>
      </c>
      <c r="J59" s="37">
        <v>18747000</v>
      </c>
      <c r="K59" s="41" t="str">
        <f t="shared" si="0"/>
        <v>00020220000000000150</v>
      </c>
      <c r="L59" s="6" t="s">
        <v>625</v>
      </c>
    </row>
    <row r="60" spans="1:12">
      <c r="A60" s="38" t="s">
        <v>626</v>
      </c>
      <c r="B60" s="39" t="s">
        <v>6</v>
      </c>
      <c r="C60" s="40" t="s">
        <v>70</v>
      </c>
      <c r="D60" s="140" t="s">
        <v>627</v>
      </c>
      <c r="E60" s="161"/>
      <c r="F60" s="161"/>
      <c r="G60" s="162"/>
      <c r="H60" s="33">
        <v>18747000</v>
      </c>
      <c r="I60" s="36">
        <v>0</v>
      </c>
      <c r="J60" s="37">
        <v>18747000</v>
      </c>
      <c r="K60" s="41" t="str">
        <f t="shared" si="0"/>
        <v>00020229999000000150</v>
      </c>
      <c r="L60" s="6" t="s">
        <v>628</v>
      </c>
    </row>
    <row r="61" spans="1:12" s="50" customFormat="1">
      <c r="A61" s="42" t="s">
        <v>629</v>
      </c>
      <c r="B61" s="43" t="s">
        <v>6</v>
      </c>
      <c r="C61" s="44" t="s">
        <v>70</v>
      </c>
      <c r="D61" s="133" t="s">
        <v>630</v>
      </c>
      <c r="E61" s="138"/>
      <c r="F61" s="138"/>
      <c r="G61" s="139"/>
      <c r="H61" s="45">
        <v>18747000</v>
      </c>
      <c r="I61" s="46">
        <v>0</v>
      </c>
      <c r="J61" s="47">
        <f>IF(IF(H61="",0,H61)=0,0,(IF(H61&gt;0,IF(I61&gt;H61,0,H61-I61),IF(I61&gt;H61,H61-I61,0))))</f>
        <v>18747000</v>
      </c>
      <c r="K61" s="48" t="str">
        <f t="shared" si="0"/>
        <v>00020229999130000150</v>
      </c>
      <c r="L61" s="49" t="str">
        <f>C61 &amp; D61 &amp; G61</f>
        <v>00020229999130000150</v>
      </c>
    </row>
    <row r="62" spans="1:12" ht="3.75" hidden="1" customHeight="1" thickBot="1">
      <c r="A62" s="51"/>
      <c r="B62" s="52"/>
      <c r="C62" s="53"/>
      <c r="D62" s="54"/>
      <c r="E62" s="54"/>
      <c r="F62" s="54"/>
      <c r="G62" s="54"/>
      <c r="H62" s="55"/>
      <c r="I62" s="56"/>
      <c r="J62" s="57"/>
      <c r="K62" s="58"/>
    </row>
    <row r="63" spans="1:12">
      <c r="A63" s="59"/>
      <c r="B63" s="60"/>
      <c r="C63" s="5"/>
      <c r="D63" s="5"/>
      <c r="E63" s="5"/>
      <c r="F63" s="5"/>
      <c r="G63" s="5"/>
      <c r="H63" s="61"/>
      <c r="I63" s="61"/>
      <c r="J63" s="5"/>
      <c r="K63" s="5"/>
    </row>
    <row r="64" spans="1:12" ht="12.75" customHeight="1">
      <c r="A64" s="159" t="s">
        <v>24</v>
      </c>
      <c r="B64" s="159"/>
      <c r="C64" s="159"/>
      <c r="D64" s="159"/>
      <c r="E64" s="159"/>
      <c r="F64" s="159"/>
      <c r="G64" s="159"/>
      <c r="H64" s="159"/>
      <c r="I64" s="159"/>
      <c r="J64" s="159"/>
      <c r="K64" s="62"/>
    </row>
    <row r="65" spans="1:12">
      <c r="A65" s="21"/>
      <c r="B65" s="21"/>
      <c r="C65" s="22"/>
      <c r="D65" s="22"/>
      <c r="E65" s="22"/>
      <c r="F65" s="22"/>
      <c r="G65" s="22"/>
      <c r="H65" s="23"/>
      <c r="I65" s="23"/>
      <c r="J65" s="15" t="s">
        <v>20</v>
      </c>
      <c r="K65" s="15"/>
    </row>
    <row r="66" spans="1:12" ht="12.75" customHeight="1">
      <c r="A66" s="118" t="s">
        <v>38</v>
      </c>
      <c r="B66" s="118" t="s">
        <v>39</v>
      </c>
      <c r="C66" s="124" t="s">
        <v>43</v>
      </c>
      <c r="D66" s="125"/>
      <c r="E66" s="125"/>
      <c r="F66" s="125"/>
      <c r="G66" s="126"/>
      <c r="H66" s="118" t="s">
        <v>41</v>
      </c>
      <c r="I66" s="118" t="s">
        <v>23</v>
      </c>
      <c r="J66" s="118" t="s">
        <v>42</v>
      </c>
      <c r="K66" s="26"/>
    </row>
    <row r="67" spans="1:12">
      <c r="A67" s="119"/>
      <c r="B67" s="119"/>
      <c r="C67" s="127"/>
      <c r="D67" s="128"/>
      <c r="E67" s="128"/>
      <c r="F67" s="128"/>
      <c r="G67" s="129"/>
      <c r="H67" s="119"/>
      <c r="I67" s="119"/>
      <c r="J67" s="119"/>
      <c r="K67" s="26"/>
    </row>
    <row r="68" spans="1:12">
      <c r="A68" s="120"/>
      <c r="B68" s="120"/>
      <c r="C68" s="130"/>
      <c r="D68" s="131"/>
      <c r="E68" s="131"/>
      <c r="F68" s="131"/>
      <c r="G68" s="132"/>
      <c r="H68" s="120"/>
      <c r="I68" s="120"/>
      <c r="J68" s="120"/>
      <c r="K68" s="26"/>
    </row>
    <row r="69" spans="1:12" ht="13.5" thickBot="1">
      <c r="A69" s="27">
        <v>1</v>
      </c>
      <c r="B69" s="28">
        <v>2</v>
      </c>
      <c r="C69" s="145">
        <v>3</v>
      </c>
      <c r="D69" s="146"/>
      <c r="E69" s="146"/>
      <c r="F69" s="146"/>
      <c r="G69" s="147"/>
      <c r="H69" s="29" t="s">
        <v>2</v>
      </c>
      <c r="I69" s="29" t="s">
        <v>25</v>
      </c>
      <c r="J69" s="29" t="s">
        <v>26</v>
      </c>
      <c r="K69" s="30"/>
    </row>
    <row r="70" spans="1:12">
      <c r="A70" s="31" t="s">
        <v>5</v>
      </c>
      <c r="B70" s="32" t="s">
        <v>7</v>
      </c>
      <c r="C70" s="121" t="s">
        <v>17</v>
      </c>
      <c r="D70" s="122"/>
      <c r="E70" s="122"/>
      <c r="F70" s="122"/>
      <c r="G70" s="123"/>
      <c r="H70" s="33">
        <v>85056820.280000001</v>
      </c>
      <c r="I70" s="33">
        <v>3837104.14</v>
      </c>
      <c r="J70" s="34">
        <v>81219716.140000001</v>
      </c>
    </row>
    <row r="71" spans="1:12" ht="12.75" customHeight="1">
      <c r="A71" s="63" t="s">
        <v>4</v>
      </c>
      <c r="B71" s="3"/>
      <c r="C71" s="160"/>
      <c r="D71" s="161"/>
      <c r="E71" s="161"/>
      <c r="F71" s="161"/>
      <c r="G71" s="162"/>
      <c r="H71" s="64"/>
      <c r="I71" s="65"/>
      <c r="J71" s="66"/>
    </row>
    <row r="72" spans="1:12">
      <c r="A72" s="38" t="s">
        <v>92</v>
      </c>
      <c r="B72" s="39" t="s">
        <v>7</v>
      </c>
      <c r="C72" s="40" t="s">
        <v>70</v>
      </c>
      <c r="D72" s="67" t="s">
        <v>95</v>
      </c>
      <c r="E72" s="140" t="s">
        <v>94</v>
      </c>
      <c r="F72" s="141"/>
      <c r="G72" s="68" t="s">
        <v>70</v>
      </c>
      <c r="H72" s="33">
        <v>2731042.46</v>
      </c>
      <c r="I72" s="36">
        <v>179238.34</v>
      </c>
      <c r="J72" s="37">
        <v>2551804.12</v>
      </c>
      <c r="K72" s="41" t="str">
        <f t="shared" ref="K72:K135" si="1">C72 &amp; D72 &amp;E72 &amp; F72 &amp; G72</f>
        <v>00001000000000000000</v>
      </c>
      <c r="L72" s="7" t="s">
        <v>93</v>
      </c>
    </row>
    <row r="73" spans="1:12" ht="33.75">
      <c r="A73" s="38" t="s">
        <v>96</v>
      </c>
      <c r="B73" s="39" t="s">
        <v>7</v>
      </c>
      <c r="C73" s="40" t="s">
        <v>70</v>
      </c>
      <c r="D73" s="67" t="s">
        <v>98</v>
      </c>
      <c r="E73" s="140" t="s">
        <v>94</v>
      </c>
      <c r="F73" s="141"/>
      <c r="G73" s="68" t="s">
        <v>70</v>
      </c>
      <c r="H73" s="33">
        <v>1560614.22</v>
      </c>
      <c r="I73" s="36">
        <v>600</v>
      </c>
      <c r="J73" s="37">
        <v>1560014.22</v>
      </c>
      <c r="K73" s="41" t="str">
        <f t="shared" si="1"/>
        <v>00001030000000000000</v>
      </c>
      <c r="L73" s="7" t="s">
        <v>97</v>
      </c>
    </row>
    <row r="74" spans="1:12" ht="22.5">
      <c r="A74" s="38" t="s">
        <v>99</v>
      </c>
      <c r="B74" s="39" t="s">
        <v>7</v>
      </c>
      <c r="C74" s="40" t="s">
        <v>70</v>
      </c>
      <c r="D74" s="67" t="s">
        <v>98</v>
      </c>
      <c r="E74" s="140" t="s">
        <v>101</v>
      </c>
      <c r="F74" s="141"/>
      <c r="G74" s="68" t="s">
        <v>70</v>
      </c>
      <c r="H74" s="33">
        <v>1499000</v>
      </c>
      <c r="I74" s="36">
        <v>0</v>
      </c>
      <c r="J74" s="37">
        <v>1499000</v>
      </c>
      <c r="K74" s="41" t="str">
        <f t="shared" si="1"/>
        <v>00001031800222300000</v>
      </c>
      <c r="L74" s="7" t="s">
        <v>100</v>
      </c>
    </row>
    <row r="75" spans="1:12" ht="22.5">
      <c r="A75" s="38" t="s">
        <v>102</v>
      </c>
      <c r="B75" s="39" t="s">
        <v>7</v>
      </c>
      <c r="C75" s="40" t="s">
        <v>70</v>
      </c>
      <c r="D75" s="67" t="s">
        <v>98</v>
      </c>
      <c r="E75" s="140" t="s">
        <v>101</v>
      </c>
      <c r="F75" s="141"/>
      <c r="G75" s="68" t="s">
        <v>7</v>
      </c>
      <c r="H75" s="33">
        <v>1499000</v>
      </c>
      <c r="I75" s="36">
        <v>0</v>
      </c>
      <c r="J75" s="37">
        <v>1499000</v>
      </c>
      <c r="K75" s="41" t="str">
        <f t="shared" si="1"/>
        <v>00001031800222300200</v>
      </c>
      <c r="L75" s="7" t="s">
        <v>103</v>
      </c>
    </row>
    <row r="76" spans="1:12" ht="22.5">
      <c r="A76" s="38" t="s">
        <v>104</v>
      </c>
      <c r="B76" s="39" t="s">
        <v>7</v>
      </c>
      <c r="C76" s="40" t="s">
        <v>70</v>
      </c>
      <c r="D76" s="67" t="s">
        <v>98</v>
      </c>
      <c r="E76" s="140" t="s">
        <v>101</v>
      </c>
      <c r="F76" s="141"/>
      <c r="G76" s="68" t="s">
        <v>106</v>
      </c>
      <c r="H76" s="33">
        <v>1499000</v>
      </c>
      <c r="I76" s="36">
        <v>0</v>
      </c>
      <c r="J76" s="37">
        <v>1499000</v>
      </c>
      <c r="K76" s="41" t="str">
        <f t="shared" si="1"/>
        <v>00001031800222300240</v>
      </c>
      <c r="L76" s="7" t="s">
        <v>105</v>
      </c>
    </row>
    <row r="77" spans="1:12" s="50" customFormat="1">
      <c r="A77" s="42" t="s">
        <v>107</v>
      </c>
      <c r="B77" s="43" t="s">
        <v>7</v>
      </c>
      <c r="C77" s="44" t="s">
        <v>70</v>
      </c>
      <c r="D77" s="69" t="s">
        <v>98</v>
      </c>
      <c r="E77" s="133" t="s">
        <v>101</v>
      </c>
      <c r="F77" s="134"/>
      <c r="G77" s="70" t="s">
        <v>108</v>
      </c>
      <c r="H77" s="45">
        <v>1499000</v>
      </c>
      <c r="I77" s="46">
        <v>0</v>
      </c>
      <c r="J77" s="47">
        <f>IF(IF(H77="",0,H77)=0,0,(IF(H77&gt;0,IF(I77&gt;H77,0,H77-I77),IF(I77&gt;H77,H77-I77,0))))</f>
        <v>1499000</v>
      </c>
      <c r="K77" s="41" t="str">
        <f t="shared" si="1"/>
        <v>00001031800222300244</v>
      </c>
      <c r="L77" s="49" t="str">
        <f>C77 &amp; D77 &amp;E77 &amp; F77 &amp; G77</f>
        <v>00001031800222300244</v>
      </c>
    </row>
    <row r="78" spans="1:12">
      <c r="A78" s="38" t="s">
        <v>109</v>
      </c>
      <c r="B78" s="39" t="s">
        <v>7</v>
      </c>
      <c r="C78" s="40" t="s">
        <v>70</v>
      </c>
      <c r="D78" s="67" t="s">
        <v>98</v>
      </c>
      <c r="E78" s="140" t="s">
        <v>111</v>
      </c>
      <c r="F78" s="141"/>
      <c r="G78" s="68" t="s">
        <v>70</v>
      </c>
      <c r="H78" s="33">
        <v>45614.22</v>
      </c>
      <c r="I78" s="36">
        <v>0</v>
      </c>
      <c r="J78" s="37">
        <v>45614.22</v>
      </c>
      <c r="K78" s="41" t="str">
        <f t="shared" si="1"/>
        <v>00001031800222400000</v>
      </c>
      <c r="L78" s="7" t="s">
        <v>110</v>
      </c>
    </row>
    <row r="79" spans="1:12" ht="22.5">
      <c r="A79" s="38" t="s">
        <v>102</v>
      </c>
      <c r="B79" s="39" t="s">
        <v>7</v>
      </c>
      <c r="C79" s="40" t="s">
        <v>70</v>
      </c>
      <c r="D79" s="67" t="s">
        <v>98</v>
      </c>
      <c r="E79" s="140" t="s">
        <v>111</v>
      </c>
      <c r="F79" s="141"/>
      <c r="G79" s="68" t="s">
        <v>7</v>
      </c>
      <c r="H79" s="33">
        <v>45614.22</v>
      </c>
      <c r="I79" s="36">
        <v>0</v>
      </c>
      <c r="J79" s="37">
        <v>45614.22</v>
      </c>
      <c r="K79" s="41" t="str">
        <f t="shared" si="1"/>
        <v>00001031800222400200</v>
      </c>
      <c r="L79" s="7" t="s">
        <v>112</v>
      </c>
    </row>
    <row r="80" spans="1:12" ht="22.5">
      <c r="A80" s="38" t="s">
        <v>104</v>
      </c>
      <c r="B80" s="39" t="s">
        <v>7</v>
      </c>
      <c r="C80" s="40" t="s">
        <v>70</v>
      </c>
      <c r="D80" s="67" t="s">
        <v>98</v>
      </c>
      <c r="E80" s="140" t="s">
        <v>111</v>
      </c>
      <c r="F80" s="141"/>
      <c r="G80" s="68" t="s">
        <v>106</v>
      </c>
      <c r="H80" s="33">
        <v>45614.22</v>
      </c>
      <c r="I80" s="36">
        <v>0</v>
      </c>
      <c r="J80" s="37">
        <v>45614.22</v>
      </c>
      <c r="K80" s="41" t="str">
        <f t="shared" si="1"/>
        <v>00001031800222400240</v>
      </c>
      <c r="L80" s="7" t="s">
        <v>113</v>
      </c>
    </row>
    <row r="81" spans="1:12" s="50" customFormat="1">
      <c r="A81" s="42" t="s">
        <v>107</v>
      </c>
      <c r="B81" s="43" t="s">
        <v>7</v>
      </c>
      <c r="C81" s="44" t="s">
        <v>70</v>
      </c>
      <c r="D81" s="69" t="s">
        <v>98</v>
      </c>
      <c r="E81" s="133" t="s">
        <v>111</v>
      </c>
      <c r="F81" s="134"/>
      <c r="G81" s="70" t="s">
        <v>108</v>
      </c>
      <c r="H81" s="45">
        <v>45614.22</v>
      </c>
      <c r="I81" s="46">
        <v>0</v>
      </c>
      <c r="J81" s="47">
        <f>IF(IF(H81="",0,H81)=0,0,(IF(H81&gt;0,IF(I81&gt;H81,0,H81-I81),IF(I81&gt;H81,H81-I81,0))))</f>
        <v>45614.22</v>
      </c>
      <c r="K81" s="41" t="str">
        <f t="shared" si="1"/>
        <v>00001031800222400244</v>
      </c>
      <c r="L81" s="49" t="str">
        <f>C81 &amp; D81 &amp;E81 &amp; F81 &amp; G81</f>
        <v>00001031800222400244</v>
      </c>
    </row>
    <row r="82" spans="1:12" ht="22.5">
      <c r="A82" s="38" t="s">
        <v>114</v>
      </c>
      <c r="B82" s="39" t="s">
        <v>7</v>
      </c>
      <c r="C82" s="40" t="s">
        <v>70</v>
      </c>
      <c r="D82" s="67" t="s">
        <v>98</v>
      </c>
      <c r="E82" s="140" t="s">
        <v>116</v>
      </c>
      <c r="F82" s="141"/>
      <c r="G82" s="68" t="s">
        <v>70</v>
      </c>
      <c r="H82" s="33">
        <v>16000</v>
      </c>
      <c r="I82" s="36">
        <v>600</v>
      </c>
      <c r="J82" s="37">
        <v>15400</v>
      </c>
      <c r="K82" s="41" t="str">
        <f t="shared" si="1"/>
        <v>00001039290002110000</v>
      </c>
      <c r="L82" s="7" t="s">
        <v>115</v>
      </c>
    </row>
    <row r="83" spans="1:12" ht="22.5">
      <c r="A83" s="38" t="s">
        <v>102</v>
      </c>
      <c r="B83" s="39" t="s">
        <v>7</v>
      </c>
      <c r="C83" s="40" t="s">
        <v>70</v>
      </c>
      <c r="D83" s="67" t="s">
        <v>98</v>
      </c>
      <c r="E83" s="140" t="s">
        <v>116</v>
      </c>
      <c r="F83" s="141"/>
      <c r="G83" s="68" t="s">
        <v>7</v>
      </c>
      <c r="H83" s="33">
        <v>16000</v>
      </c>
      <c r="I83" s="36">
        <v>600</v>
      </c>
      <c r="J83" s="37">
        <v>15400</v>
      </c>
      <c r="K83" s="41" t="str">
        <f t="shared" si="1"/>
        <v>00001039290002110200</v>
      </c>
      <c r="L83" s="7" t="s">
        <v>117</v>
      </c>
    </row>
    <row r="84" spans="1:12" ht="22.5">
      <c r="A84" s="38" t="s">
        <v>104</v>
      </c>
      <c r="B84" s="39" t="s">
        <v>7</v>
      </c>
      <c r="C84" s="40" t="s">
        <v>70</v>
      </c>
      <c r="D84" s="67" t="s">
        <v>98</v>
      </c>
      <c r="E84" s="140" t="s">
        <v>116</v>
      </c>
      <c r="F84" s="141"/>
      <c r="G84" s="68" t="s">
        <v>106</v>
      </c>
      <c r="H84" s="33">
        <v>16000</v>
      </c>
      <c r="I84" s="36">
        <v>600</v>
      </c>
      <c r="J84" s="37">
        <v>15400</v>
      </c>
      <c r="K84" s="41" t="str">
        <f t="shared" si="1"/>
        <v>00001039290002110240</v>
      </c>
      <c r="L84" s="7" t="s">
        <v>118</v>
      </c>
    </row>
    <row r="85" spans="1:12" s="50" customFormat="1">
      <c r="A85" s="42" t="s">
        <v>107</v>
      </c>
      <c r="B85" s="43" t="s">
        <v>7</v>
      </c>
      <c r="C85" s="44" t="s">
        <v>70</v>
      </c>
      <c r="D85" s="69" t="s">
        <v>98</v>
      </c>
      <c r="E85" s="133" t="s">
        <v>116</v>
      </c>
      <c r="F85" s="134"/>
      <c r="G85" s="70" t="s">
        <v>108</v>
      </c>
      <c r="H85" s="45">
        <v>16000</v>
      </c>
      <c r="I85" s="46">
        <v>600</v>
      </c>
      <c r="J85" s="47">
        <f>IF(IF(H85="",0,H85)=0,0,(IF(H85&gt;0,IF(I85&gt;H85,0,H85-I85),IF(I85&gt;H85,H85-I85,0))))</f>
        <v>15400</v>
      </c>
      <c r="K85" s="41" t="str">
        <f t="shared" si="1"/>
        <v>00001039290002110244</v>
      </c>
      <c r="L85" s="49" t="str">
        <f>C85 &amp; D85 &amp;E85 &amp; F85 &amp; G85</f>
        <v>00001039290002110244</v>
      </c>
    </row>
    <row r="86" spans="1:12" ht="33.75">
      <c r="A86" s="38" t="s">
        <v>119</v>
      </c>
      <c r="B86" s="39" t="s">
        <v>7</v>
      </c>
      <c r="C86" s="40" t="s">
        <v>70</v>
      </c>
      <c r="D86" s="67" t="s">
        <v>121</v>
      </c>
      <c r="E86" s="140" t="s">
        <v>94</v>
      </c>
      <c r="F86" s="141"/>
      <c r="G86" s="68" t="s">
        <v>70</v>
      </c>
      <c r="H86" s="33">
        <v>400000</v>
      </c>
      <c r="I86" s="36">
        <v>100000</v>
      </c>
      <c r="J86" s="37">
        <v>300000</v>
      </c>
      <c r="K86" s="41" t="str">
        <f t="shared" si="1"/>
        <v>00001060000000000000</v>
      </c>
      <c r="L86" s="7" t="s">
        <v>120</v>
      </c>
    </row>
    <row r="87" spans="1:12" ht="56.25">
      <c r="A87" s="38" t="s">
        <v>122</v>
      </c>
      <c r="B87" s="39" t="s">
        <v>7</v>
      </c>
      <c r="C87" s="40" t="s">
        <v>70</v>
      </c>
      <c r="D87" s="67" t="s">
        <v>121</v>
      </c>
      <c r="E87" s="140" t="s">
        <v>124</v>
      </c>
      <c r="F87" s="141"/>
      <c r="G87" s="68" t="s">
        <v>70</v>
      </c>
      <c r="H87" s="33">
        <v>400000</v>
      </c>
      <c r="I87" s="36">
        <v>100000</v>
      </c>
      <c r="J87" s="37">
        <v>300000</v>
      </c>
      <c r="K87" s="41" t="str">
        <f t="shared" si="1"/>
        <v>00001069170095210000</v>
      </c>
      <c r="L87" s="7" t="s">
        <v>123</v>
      </c>
    </row>
    <row r="88" spans="1:12">
      <c r="A88" s="38" t="s">
        <v>125</v>
      </c>
      <c r="B88" s="39" t="s">
        <v>7</v>
      </c>
      <c r="C88" s="40" t="s">
        <v>70</v>
      </c>
      <c r="D88" s="67" t="s">
        <v>121</v>
      </c>
      <c r="E88" s="140" t="s">
        <v>124</v>
      </c>
      <c r="F88" s="141"/>
      <c r="G88" s="68" t="s">
        <v>8</v>
      </c>
      <c r="H88" s="33">
        <v>400000</v>
      </c>
      <c r="I88" s="36">
        <v>100000</v>
      </c>
      <c r="J88" s="37">
        <v>300000</v>
      </c>
      <c r="K88" s="41" t="str">
        <f t="shared" si="1"/>
        <v>00001069170095210500</v>
      </c>
      <c r="L88" s="7" t="s">
        <v>126</v>
      </c>
    </row>
    <row r="89" spans="1:12" s="50" customFormat="1">
      <c r="A89" s="42" t="s">
        <v>127</v>
      </c>
      <c r="B89" s="43" t="s">
        <v>7</v>
      </c>
      <c r="C89" s="44" t="s">
        <v>70</v>
      </c>
      <c r="D89" s="69" t="s">
        <v>121</v>
      </c>
      <c r="E89" s="133" t="s">
        <v>124</v>
      </c>
      <c r="F89" s="134"/>
      <c r="G89" s="70" t="s">
        <v>128</v>
      </c>
      <c r="H89" s="45">
        <v>400000</v>
      </c>
      <c r="I89" s="46">
        <v>100000</v>
      </c>
      <c r="J89" s="47">
        <f>IF(IF(H89="",0,H89)=0,0,(IF(H89&gt;0,IF(I89&gt;H89,0,H89-I89),IF(I89&gt;H89,H89-I89,0))))</f>
        <v>300000</v>
      </c>
      <c r="K89" s="41" t="str">
        <f t="shared" si="1"/>
        <v>00001069170095210540</v>
      </c>
      <c r="L89" s="49" t="str">
        <f>C89 &amp; D89 &amp;E89 &amp; F89 &amp; G89</f>
        <v>00001069170095210540</v>
      </c>
    </row>
    <row r="90" spans="1:12">
      <c r="A90" s="38" t="s">
        <v>129</v>
      </c>
      <c r="B90" s="39" t="s">
        <v>7</v>
      </c>
      <c r="C90" s="40" t="s">
        <v>70</v>
      </c>
      <c r="D90" s="67" t="s">
        <v>131</v>
      </c>
      <c r="E90" s="140" t="s">
        <v>94</v>
      </c>
      <c r="F90" s="141"/>
      <c r="G90" s="68" t="s">
        <v>70</v>
      </c>
      <c r="H90" s="33">
        <v>100000</v>
      </c>
      <c r="I90" s="36">
        <v>0</v>
      </c>
      <c r="J90" s="37">
        <v>100000</v>
      </c>
      <c r="K90" s="41" t="str">
        <f t="shared" si="1"/>
        <v>00001110000000000000</v>
      </c>
      <c r="L90" s="7" t="s">
        <v>130</v>
      </c>
    </row>
    <row r="91" spans="1:12" ht="22.5">
      <c r="A91" s="38" t="s">
        <v>132</v>
      </c>
      <c r="B91" s="39" t="s">
        <v>7</v>
      </c>
      <c r="C91" s="40" t="s">
        <v>70</v>
      </c>
      <c r="D91" s="67" t="s">
        <v>131</v>
      </c>
      <c r="E91" s="140" t="s">
        <v>134</v>
      </c>
      <c r="F91" s="141"/>
      <c r="G91" s="68" t="s">
        <v>70</v>
      </c>
      <c r="H91" s="33">
        <v>100000</v>
      </c>
      <c r="I91" s="36">
        <v>0</v>
      </c>
      <c r="J91" s="37">
        <v>100000</v>
      </c>
      <c r="K91" s="41" t="str">
        <f t="shared" si="1"/>
        <v>00001119390010010000</v>
      </c>
      <c r="L91" s="7" t="s">
        <v>133</v>
      </c>
    </row>
    <row r="92" spans="1:12">
      <c r="A92" s="38" t="s">
        <v>135</v>
      </c>
      <c r="B92" s="39" t="s">
        <v>7</v>
      </c>
      <c r="C92" s="40" t="s">
        <v>70</v>
      </c>
      <c r="D92" s="67" t="s">
        <v>131</v>
      </c>
      <c r="E92" s="140" t="s">
        <v>134</v>
      </c>
      <c r="F92" s="141"/>
      <c r="G92" s="68" t="s">
        <v>137</v>
      </c>
      <c r="H92" s="33">
        <v>100000</v>
      </c>
      <c r="I92" s="36">
        <v>0</v>
      </c>
      <c r="J92" s="37">
        <v>100000</v>
      </c>
      <c r="K92" s="41" t="str">
        <f t="shared" si="1"/>
        <v>00001119390010010800</v>
      </c>
      <c r="L92" s="7" t="s">
        <v>136</v>
      </c>
    </row>
    <row r="93" spans="1:12" s="50" customFormat="1">
      <c r="A93" s="42" t="s">
        <v>138</v>
      </c>
      <c r="B93" s="43" t="s">
        <v>7</v>
      </c>
      <c r="C93" s="44" t="s">
        <v>70</v>
      </c>
      <c r="D93" s="69" t="s">
        <v>131</v>
      </c>
      <c r="E93" s="133" t="s">
        <v>134</v>
      </c>
      <c r="F93" s="134"/>
      <c r="G93" s="70" t="s">
        <v>139</v>
      </c>
      <c r="H93" s="45">
        <v>100000</v>
      </c>
      <c r="I93" s="46">
        <v>0</v>
      </c>
      <c r="J93" s="47">
        <f>IF(IF(H93="",0,H93)=0,0,(IF(H93&gt;0,IF(I93&gt;H93,0,H93-I93),IF(I93&gt;H93,H93-I93,0))))</f>
        <v>100000</v>
      </c>
      <c r="K93" s="41" t="str">
        <f t="shared" si="1"/>
        <v>00001119390010010870</v>
      </c>
      <c r="L93" s="49" t="str">
        <f>C93 &amp; D93 &amp;E93 &amp; F93 &amp; G93</f>
        <v>00001119390010010870</v>
      </c>
    </row>
    <row r="94" spans="1:12">
      <c r="A94" s="38" t="s">
        <v>140</v>
      </c>
      <c r="B94" s="39" t="s">
        <v>7</v>
      </c>
      <c r="C94" s="40" t="s">
        <v>70</v>
      </c>
      <c r="D94" s="67" t="s">
        <v>142</v>
      </c>
      <c r="E94" s="140" t="s">
        <v>94</v>
      </c>
      <c r="F94" s="141"/>
      <c r="G94" s="68" t="s">
        <v>70</v>
      </c>
      <c r="H94" s="33">
        <v>670428.24</v>
      </c>
      <c r="I94" s="36">
        <v>78638.34</v>
      </c>
      <c r="J94" s="37">
        <v>591789.9</v>
      </c>
      <c r="K94" s="41" t="str">
        <f t="shared" si="1"/>
        <v>00001130000000000000</v>
      </c>
      <c r="L94" s="7" t="s">
        <v>141</v>
      </c>
    </row>
    <row r="95" spans="1:12" ht="56.25">
      <c r="A95" s="38" t="s">
        <v>143</v>
      </c>
      <c r="B95" s="39" t="s">
        <v>7</v>
      </c>
      <c r="C95" s="40" t="s">
        <v>70</v>
      </c>
      <c r="D95" s="67" t="s">
        <v>142</v>
      </c>
      <c r="E95" s="140" t="s">
        <v>145</v>
      </c>
      <c r="F95" s="141"/>
      <c r="G95" s="68" t="s">
        <v>70</v>
      </c>
      <c r="H95" s="33">
        <v>9000</v>
      </c>
      <c r="I95" s="36">
        <v>0</v>
      </c>
      <c r="J95" s="37">
        <v>9000</v>
      </c>
      <c r="K95" s="41" t="str">
        <f t="shared" si="1"/>
        <v>00001130900113110000</v>
      </c>
      <c r="L95" s="7" t="s">
        <v>144</v>
      </c>
    </row>
    <row r="96" spans="1:12" ht="22.5">
      <c r="A96" s="38" t="s">
        <v>102</v>
      </c>
      <c r="B96" s="39" t="s">
        <v>7</v>
      </c>
      <c r="C96" s="40" t="s">
        <v>70</v>
      </c>
      <c r="D96" s="67" t="s">
        <v>142</v>
      </c>
      <c r="E96" s="140" t="s">
        <v>145</v>
      </c>
      <c r="F96" s="141"/>
      <c r="G96" s="68" t="s">
        <v>7</v>
      </c>
      <c r="H96" s="33">
        <v>9000</v>
      </c>
      <c r="I96" s="36">
        <v>0</v>
      </c>
      <c r="J96" s="37">
        <v>9000</v>
      </c>
      <c r="K96" s="41" t="str">
        <f t="shared" si="1"/>
        <v>00001130900113110200</v>
      </c>
      <c r="L96" s="7" t="s">
        <v>146</v>
      </c>
    </row>
    <row r="97" spans="1:12" ht="22.5">
      <c r="A97" s="38" t="s">
        <v>104</v>
      </c>
      <c r="B97" s="39" t="s">
        <v>7</v>
      </c>
      <c r="C97" s="40" t="s">
        <v>70</v>
      </c>
      <c r="D97" s="67" t="s">
        <v>142</v>
      </c>
      <c r="E97" s="140" t="s">
        <v>145</v>
      </c>
      <c r="F97" s="141"/>
      <c r="G97" s="68" t="s">
        <v>106</v>
      </c>
      <c r="H97" s="33">
        <v>9000</v>
      </c>
      <c r="I97" s="36">
        <v>0</v>
      </c>
      <c r="J97" s="37">
        <v>9000</v>
      </c>
      <c r="K97" s="41" t="str">
        <f t="shared" si="1"/>
        <v>00001130900113110240</v>
      </c>
      <c r="L97" s="7" t="s">
        <v>147</v>
      </c>
    </row>
    <row r="98" spans="1:12" s="50" customFormat="1">
      <c r="A98" s="42" t="s">
        <v>107</v>
      </c>
      <c r="B98" s="43" t="s">
        <v>7</v>
      </c>
      <c r="C98" s="44" t="s">
        <v>70</v>
      </c>
      <c r="D98" s="69" t="s">
        <v>142</v>
      </c>
      <c r="E98" s="133" t="s">
        <v>145</v>
      </c>
      <c r="F98" s="134"/>
      <c r="G98" s="70" t="s">
        <v>108</v>
      </c>
      <c r="H98" s="45">
        <v>9000</v>
      </c>
      <c r="I98" s="46">
        <v>0</v>
      </c>
      <c r="J98" s="47">
        <f>IF(IF(H98="",0,H98)=0,0,(IF(H98&gt;0,IF(I98&gt;H98,0,H98-I98),IF(I98&gt;H98,H98-I98,0))))</f>
        <v>9000</v>
      </c>
      <c r="K98" s="41" t="str">
        <f t="shared" si="1"/>
        <v>00001130900113110244</v>
      </c>
      <c r="L98" s="49" t="str">
        <f>C98 &amp; D98 &amp;E98 &amp; F98 &amp; G98</f>
        <v>00001130900113110244</v>
      </c>
    </row>
    <row r="99" spans="1:12" ht="56.25">
      <c r="A99" s="38" t="s">
        <v>143</v>
      </c>
      <c r="B99" s="39" t="s">
        <v>7</v>
      </c>
      <c r="C99" s="40" t="s">
        <v>70</v>
      </c>
      <c r="D99" s="67" t="s">
        <v>142</v>
      </c>
      <c r="E99" s="140" t="s">
        <v>149</v>
      </c>
      <c r="F99" s="141"/>
      <c r="G99" s="68" t="s">
        <v>70</v>
      </c>
      <c r="H99" s="33">
        <v>2200</v>
      </c>
      <c r="I99" s="36">
        <v>0</v>
      </c>
      <c r="J99" s="37">
        <v>2200</v>
      </c>
      <c r="K99" s="41" t="str">
        <f t="shared" si="1"/>
        <v>00001130900331100000</v>
      </c>
      <c r="L99" s="7" t="s">
        <v>148</v>
      </c>
    </row>
    <row r="100" spans="1:12" ht="22.5">
      <c r="A100" s="38" t="s">
        <v>102</v>
      </c>
      <c r="B100" s="39" t="s">
        <v>7</v>
      </c>
      <c r="C100" s="40" t="s">
        <v>70</v>
      </c>
      <c r="D100" s="67" t="s">
        <v>142</v>
      </c>
      <c r="E100" s="140" t="s">
        <v>149</v>
      </c>
      <c r="F100" s="141"/>
      <c r="G100" s="68" t="s">
        <v>7</v>
      </c>
      <c r="H100" s="33">
        <v>2200</v>
      </c>
      <c r="I100" s="36">
        <v>0</v>
      </c>
      <c r="J100" s="37">
        <v>2200</v>
      </c>
      <c r="K100" s="41" t="str">
        <f t="shared" si="1"/>
        <v>00001130900331100200</v>
      </c>
      <c r="L100" s="7" t="s">
        <v>150</v>
      </c>
    </row>
    <row r="101" spans="1:12" ht="22.5">
      <c r="A101" s="38" t="s">
        <v>104</v>
      </c>
      <c r="B101" s="39" t="s">
        <v>7</v>
      </c>
      <c r="C101" s="40" t="s">
        <v>70</v>
      </c>
      <c r="D101" s="67" t="s">
        <v>142</v>
      </c>
      <c r="E101" s="140" t="s">
        <v>149</v>
      </c>
      <c r="F101" s="141"/>
      <c r="G101" s="68" t="s">
        <v>106</v>
      </c>
      <c r="H101" s="33">
        <v>2200</v>
      </c>
      <c r="I101" s="36">
        <v>0</v>
      </c>
      <c r="J101" s="37">
        <v>2200</v>
      </c>
      <c r="K101" s="41" t="str">
        <f t="shared" si="1"/>
        <v>00001130900331100240</v>
      </c>
      <c r="L101" s="7" t="s">
        <v>151</v>
      </c>
    </row>
    <row r="102" spans="1:12" s="50" customFormat="1">
      <c r="A102" s="42" t="s">
        <v>107</v>
      </c>
      <c r="B102" s="43" t="s">
        <v>7</v>
      </c>
      <c r="C102" s="44" t="s">
        <v>70</v>
      </c>
      <c r="D102" s="69" t="s">
        <v>142</v>
      </c>
      <c r="E102" s="133" t="s">
        <v>149</v>
      </c>
      <c r="F102" s="134"/>
      <c r="G102" s="70" t="s">
        <v>108</v>
      </c>
      <c r="H102" s="45">
        <v>2200</v>
      </c>
      <c r="I102" s="46">
        <v>0</v>
      </c>
      <c r="J102" s="47">
        <f>IF(IF(H102="",0,H102)=0,0,(IF(H102&gt;0,IF(I102&gt;H102,0,H102-I102),IF(I102&gt;H102,H102-I102,0))))</f>
        <v>2200</v>
      </c>
      <c r="K102" s="41" t="str">
        <f t="shared" si="1"/>
        <v>00001130900331100244</v>
      </c>
      <c r="L102" s="49" t="str">
        <f>C102 &amp; D102 &amp;E102 &amp; F102 &amp; G102</f>
        <v>00001130900331100244</v>
      </c>
    </row>
    <row r="103" spans="1:12" ht="78.75">
      <c r="A103" s="38" t="s">
        <v>152</v>
      </c>
      <c r="B103" s="39" t="s">
        <v>7</v>
      </c>
      <c r="C103" s="40" t="s">
        <v>70</v>
      </c>
      <c r="D103" s="67" t="s">
        <v>142</v>
      </c>
      <c r="E103" s="140" t="s">
        <v>154</v>
      </c>
      <c r="F103" s="141"/>
      <c r="G103" s="68" t="s">
        <v>70</v>
      </c>
      <c r="H103" s="33">
        <v>10000</v>
      </c>
      <c r="I103" s="36">
        <v>0</v>
      </c>
      <c r="J103" s="37">
        <v>10000</v>
      </c>
      <c r="K103" s="41" t="str">
        <f t="shared" si="1"/>
        <v>00001131700666400000</v>
      </c>
      <c r="L103" s="7" t="s">
        <v>153</v>
      </c>
    </row>
    <row r="104" spans="1:12" ht="22.5">
      <c r="A104" s="38" t="s">
        <v>102</v>
      </c>
      <c r="B104" s="39" t="s">
        <v>7</v>
      </c>
      <c r="C104" s="40" t="s">
        <v>70</v>
      </c>
      <c r="D104" s="67" t="s">
        <v>142</v>
      </c>
      <c r="E104" s="140" t="s">
        <v>154</v>
      </c>
      <c r="F104" s="141"/>
      <c r="G104" s="68" t="s">
        <v>7</v>
      </c>
      <c r="H104" s="33">
        <v>10000</v>
      </c>
      <c r="I104" s="36">
        <v>0</v>
      </c>
      <c r="J104" s="37">
        <v>10000</v>
      </c>
      <c r="K104" s="41" t="str">
        <f t="shared" si="1"/>
        <v>00001131700666400200</v>
      </c>
      <c r="L104" s="7" t="s">
        <v>155</v>
      </c>
    </row>
    <row r="105" spans="1:12" ht="22.5">
      <c r="A105" s="38" t="s">
        <v>104</v>
      </c>
      <c r="B105" s="39" t="s">
        <v>7</v>
      </c>
      <c r="C105" s="40" t="s">
        <v>70</v>
      </c>
      <c r="D105" s="67" t="s">
        <v>142</v>
      </c>
      <c r="E105" s="140" t="s">
        <v>154</v>
      </c>
      <c r="F105" s="141"/>
      <c r="G105" s="68" t="s">
        <v>106</v>
      </c>
      <c r="H105" s="33">
        <v>10000</v>
      </c>
      <c r="I105" s="36">
        <v>0</v>
      </c>
      <c r="J105" s="37">
        <v>10000</v>
      </c>
      <c r="K105" s="41" t="str">
        <f t="shared" si="1"/>
        <v>00001131700666400240</v>
      </c>
      <c r="L105" s="7" t="s">
        <v>156</v>
      </c>
    </row>
    <row r="106" spans="1:12" s="50" customFormat="1">
      <c r="A106" s="42" t="s">
        <v>107</v>
      </c>
      <c r="B106" s="43" t="s">
        <v>7</v>
      </c>
      <c r="C106" s="44" t="s">
        <v>70</v>
      </c>
      <c r="D106" s="69" t="s">
        <v>142</v>
      </c>
      <c r="E106" s="133" t="s">
        <v>154</v>
      </c>
      <c r="F106" s="134"/>
      <c r="G106" s="70" t="s">
        <v>108</v>
      </c>
      <c r="H106" s="45">
        <v>10000</v>
      </c>
      <c r="I106" s="46">
        <v>0</v>
      </c>
      <c r="J106" s="47">
        <f>IF(IF(H106="",0,H106)=0,0,(IF(H106&gt;0,IF(I106&gt;H106,0,H106-I106),IF(I106&gt;H106,H106-I106,0))))</f>
        <v>10000</v>
      </c>
      <c r="K106" s="41" t="str">
        <f t="shared" si="1"/>
        <v>00001131700666400244</v>
      </c>
      <c r="L106" s="49" t="str">
        <f>C106 &amp; D106 &amp;E106 &amp; F106 &amp; G106</f>
        <v>00001131700666400244</v>
      </c>
    </row>
    <row r="107" spans="1:12">
      <c r="A107" s="38" t="s">
        <v>140</v>
      </c>
      <c r="B107" s="39" t="s">
        <v>7</v>
      </c>
      <c r="C107" s="40" t="s">
        <v>70</v>
      </c>
      <c r="D107" s="67" t="s">
        <v>142</v>
      </c>
      <c r="E107" s="140" t="s">
        <v>158</v>
      </c>
      <c r="F107" s="141"/>
      <c r="G107" s="68" t="s">
        <v>70</v>
      </c>
      <c r="H107" s="33">
        <v>109368.96000000001</v>
      </c>
      <c r="I107" s="36">
        <v>34375.71</v>
      </c>
      <c r="J107" s="37">
        <v>74993.25</v>
      </c>
      <c r="K107" s="41" t="str">
        <f t="shared" si="1"/>
        <v>00001139450010430000</v>
      </c>
      <c r="L107" s="7" t="s">
        <v>157</v>
      </c>
    </row>
    <row r="108" spans="1:12">
      <c r="A108" s="38" t="s">
        <v>135</v>
      </c>
      <c r="B108" s="39" t="s">
        <v>7</v>
      </c>
      <c r="C108" s="40" t="s">
        <v>70</v>
      </c>
      <c r="D108" s="67" t="s">
        <v>142</v>
      </c>
      <c r="E108" s="140" t="s">
        <v>158</v>
      </c>
      <c r="F108" s="141"/>
      <c r="G108" s="68" t="s">
        <v>137</v>
      </c>
      <c r="H108" s="33">
        <v>109368.96000000001</v>
      </c>
      <c r="I108" s="36">
        <v>34375.71</v>
      </c>
      <c r="J108" s="37">
        <v>74993.25</v>
      </c>
      <c r="K108" s="41" t="str">
        <f t="shared" si="1"/>
        <v>00001139450010430800</v>
      </c>
      <c r="L108" s="7" t="s">
        <v>159</v>
      </c>
    </row>
    <row r="109" spans="1:12">
      <c r="A109" s="38" t="s">
        <v>160</v>
      </c>
      <c r="B109" s="39" t="s">
        <v>7</v>
      </c>
      <c r="C109" s="40" t="s">
        <v>70</v>
      </c>
      <c r="D109" s="67" t="s">
        <v>142</v>
      </c>
      <c r="E109" s="140" t="s">
        <v>158</v>
      </c>
      <c r="F109" s="141"/>
      <c r="G109" s="68" t="s">
        <v>162</v>
      </c>
      <c r="H109" s="33">
        <v>16160.96</v>
      </c>
      <c r="I109" s="36">
        <v>15160.96</v>
      </c>
      <c r="J109" s="37">
        <v>1000</v>
      </c>
      <c r="K109" s="41" t="str">
        <f t="shared" si="1"/>
        <v>00001139450010430830</v>
      </c>
      <c r="L109" s="7" t="s">
        <v>161</v>
      </c>
    </row>
    <row r="110" spans="1:12" s="50" customFormat="1" ht="22.5">
      <c r="A110" s="42" t="s">
        <v>163</v>
      </c>
      <c r="B110" s="43" t="s">
        <v>7</v>
      </c>
      <c r="C110" s="44" t="s">
        <v>70</v>
      </c>
      <c r="D110" s="69" t="s">
        <v>142</v>
      </c>
      <c r="E110" s="133" t="s">
        <v>158</v>
      </c>
      <c r="F110" s="134"/>
      <c r="G110" s="70" t="s">
        <v>164</v>
      </c>
      <c r="H110" s="45">
        <v>16160.96</v>
      </c>
      <c r="I110" s="46">
        <v>15160.96</v>
      </c>
      <c r="J110" s="47">
        <f>IF(IF(H110="",0,H110)=0,0,(IF(H110&gt;0,IF(I110&gt;H110,0,H110-I110),IF(I110&gt;H110,H110-I110,0))))</f>
        <v>1000</v>
      </c>
      <c r="K110" s="41" t="str">
        <f t="shared" si="1"/>
        <v>00001139450010430831</v>
      </c>
      <c r="L110" s="49" t="str">
        <f>C110 &amp; D110 &amp;E110 &amp; F110 &amp; G110</f>
        <v>00001139450010430831</v>
      </c>
    </row>
    <row r="111" spans="1:12">
      <c r="A111" s="38" t="s">
        <v>165</v>
      </c>
      <c r="B111" s="39" t="s">
        <v>7</v>
      </c>
      <c r="C111" s="40" t="s">
        <v>70</v>
      </c>
      <c r="D111" s="67" t="s">
        <v>142</v>
      </c>
      <c r="E111" s="140" t="s">
        <v>158</v>
      </c>
      <c r="F111" s="141"/>
      <c r="G111" s="68" t="s">
        <v>167</v>
      </c>
      <c r="H111" s="33">
        <v>93208</v>
      </c>
      <c r="I111" s="36">
        <v>19214.75</v>
      </c>
      <c r="J111" s="37">
        <v>73993.25</v>
      </c>
      <c r="K111" s="41" t="str">
        <f t="shared" si="1"/>
        <v>00001139450010430850</v>
      </c>
      <c r="L111" s="7" t="s">
        <v>166</v>
      </c>
    </row>
    <row r="112" spans="1:12" s="50" customFormat="1">
      <c r="A112" s="42" t="s">
        <v>168</v>
      </c>
      <c r="B112" s="43" t="s">
        <v>7</v>
      </c>
      <c r="C112" s="44" t="s">
        <v>70</v>
      </c>
      <c r="D112" s="69" t="s">
        <v>142</v>
      </c>
      <c r="E112" s="133" t="s">
        <v>158</v>
      </c>
      <c r="F112" s="134"/>
      <c r="G112" s="70" t="s">
        <v>169</v>
      </c>
      <c r="H112" s="45">
        <v>93208</v>
      </c>
      <c r="I112" s="46">
        <v>19214.75</v>
      </c>
      <c r="J112" s="47">
        <f>IF(IF(H112="",0,H112)=0,0,(IF(H112&gt;0,IF(I112&gt;H112,0,H112-I112),IF(I112&gt;H112,H112-I112,0))))</f>
        <v>73993.25</v>
      </c>
      <c r="K112" s="41" t="str">
        <f t="shared" si="1"/>
        <v>00001139450010430853</v>
      </c>
      <c r="L112" s="49" t="str">
        <f>C112 &amp; D112 &amp;E112 &amp; F112 &amp; G112</f>
        <v>00001139450010430853</v>
      </c>
    </row>
    <row r="113" spans="1:12" ht="22.5">
      <c r="A113" s="38" t="s">
        <v>170</v>
      </c>
      <c r="B113" s="39" t="s">
        <v>7</v>
      </c>
      <c r="C113" s="40" t="s">
        <v>70</v>
      </c>
      <c r="D113" s="67" t="s">
        <v>142</v>
      </c>
      <c r="E113" s="140" t="s">
        <v>172</v>
      </c>
      <c r="F113" s="141"/>
      <c r="G113" s="68" t="s">
        <v>70</v>
      </c>
      <c r="H113" s="33">
        <v>438859.28</v>
      </c>
      <c r="I113" s="36">
        <v>44262.63</v>
      </c>
      <c r="J113" s="37">
        <v>394596.65</v>
      </c>
      <c r="K113" s="41" t="str">
        <f t="shared" si="1"/>
        <v>00001139460010410000</v>
      </c>
      <c r="L113" s="7" t="s">
        <v>171</v>
      </c>
    </row>
    <row r="114" spans="1:12" ht="22.5">
      <c r="A114" s="38" t="s">
        <v>102</v>
      </c>
      <c r="B114" s="39" t="s">
        <v>7</v>
      </c>
      <c r="C114" s="40" t="s">
        <v>70</v>
      </c>
      <c r="D114" s="67" t="s">
        <v>142</v>
      </c>
      <c r="E114" s="140" t="s">
        <v>172</v>
      </c>
      <c r="F114" s="141"/>
      <c r="G114" s="68" t="s">
        <v>7</v>
      </c>
      <c r="H114" s="33">
        <v>438859.28</v>
      </c>
      <c r="I114" s="36">
        <v>44262.63</v>
      </c>
      <c r="J114" s="37">
        <v>394596.65</v>
      </c>
      <c r="K114" s="41" t="str">
        <f t="shared" si="1"/>
        <v>00001139460010410200</v>
      </c>
      <c r="L114" s="7" t="s">
        <v>173</v>
      </c>
    </row>
    <row r="115" spans="1:12" ht="22.5">
      <c r="A115" s="38" t="s">
        <v>104</v>
      </c>
      <c r="B115" s="39" t="s">
        <v>7</v>
      </c>
      <c r="C115" s="40" t="s">
        <v>70</v>
      </c>
      <c r="D115" s="67" t="s">
        <v>142</v>
      </c>
      <c r="E115" s="140" t="s">
        <v>172</v>
      </c>
      <c r="F115" s="141"/>
      <c r="G115" s="68" t="s">
        <v>106</v>
      </c>
      <c r="H115" s="33">
        <v>438859.28</v>
      </c>
      <c r="I115" s="36">
        <v>44262.63</v>
      </c>
      <c r="J115" s="37">
        <v>394596.65</v>
      </c>
      <c r="K115" s="41" t="str">
        <f t="shared" si="1"/>
        <v>00001139460010410240</v>
      </c>
      <c r="L115" s="7" t="s">
        <v>174</v>
      </c>
    </row>
    <row r="116" spans="1:12" s="50" customFormat="1">
      <c r="A116" s="42" t="s">
        <v>107</v>
      </c>
      <c r="B116" s="43" t="s">
        <v>7</v>
      </c>
      <c r="C116" s="44" t="s">
        <v>70</v>
      </c>
      <c r="D116" s="69" t="s">
        <v>142</v>
      </c>
      <c r="E116" s="133" t="s">
        <v>172</v>
      </c>
      <c r="F116" s="134"/>
      <c r="G116" s="70" t="s">
        <v>108</v>
      </c>
      <c r="H116" s="45">
        <v>438859.28</v>
      </c>
      <c r="I116" s="46">
        <v>44262.63</v>
      </c>
      <c r="J116" s="47">
        <f>IF(IF(H116="",0,H116)=0,0,(IF(H116&gt;0,IF(I116&gt;H116,0,H116-I116),IF(I116&gt;H116,H116-I116,0))))</f>
        <v>394596.65</v>
      </c>
      <c r="K116" s="41" t="str">
        <f t="shared" si="1"/>
        <v>00001139460010410244</v>
      </c>
      <c r="L116" s="49" t="str">
        <f>C116 &amp; D116 &amp;E116 &amp; F116 &amp; G116</f>
        <v>00001139460010410244</v>
      </c>
    </row>
    <row r="117" spans="1:12" ht="22.5">
      <c r="A117" s="38" t="s">
        <v>175</v>
      </c>
      <c r="B117" s="39" t="s">
        <v>7</v>
      </c>
      <c r="C117" s="40" t="s">
        <v>70</v>
      </c>
      <c r="D117" s="67" t="s">
        <v>142</v>
      </c>
      <c r="E117" s="140" t="s">
        <v>177</v>
      </c>
      <c r="F117" s="141"/>
      <c r="G117" s="68" t="s">
        <v>70</v>
      </c>
      <c r="H117" s="33">
        <v>101000</v>
      </c>
      <c r="I117" s="36">
        <v>0</v>
      </c>
      <c r="J117" s="37">
        <v>101000</v>
      </c>
      <c r="K117" s="41" t="str">
        <f t="shared" si="1"/>
        <v>00001139460010420000</v>
      </c>
      <c r="L117" s="7" t="s">
        <v>176</v>
      </c>
    </row>
    <row r="118" spans="1:12" ht="22.5">
      <c r="A118" s="38" t="s">
        <v>102</v>
      </c>
      <c r="B118" s="39" t="s">
        <v>7</v>
      </c>
      <c r="C118" s="40" t="s">
        <v>70</v>
      </c>
      <c r="D118" s="67" t="s">
        <v>142</v>
      </c>
      <c r="E118" s="140" t="s">
        <v>177</v>
      </c>
      <c r="F118" s="141"/>
      <c r="G118" s="68" t="s">
        <v>7</v>
      </c>
      <c r="H118" s="33">
        <v>101000</v>
      </c>
      <c r="I118" s="36">
        <v>0</v>
      </c>
      <c r="J118" s="37">
        <v>101000</v>
      </c>
      <c r="K118" s="41" t="str">
        <f t="shared" si="1"/>
        <v>00001139460010420200</v>
      </c>
      <c r="L118" s="7" t="s">
        <v>178</v>
      </c>
    </row>
    <row r="119" spans="1:12" ht="22.5">
      <c r="A119" s="38" t="s">
        <v>104</v>
      </c>
      <c r="B119" s="39" t="s">
        <v>7</v>
      </c>
      <c r="C119" s="40" t="s">
        <v>70</v>
      </c>
      <c r="D119" s="67" t="s">
        <v>142</v>
      </c>
      <c r="E119" s="140" t="s">
        <v>177</v>
      </c>
      <c r="F119" s="141"/>
      <c r="G119" s="68" t="s">
        <v>106</v>
      </c>
      <c r="H119" s="33">
        <v>101000</v>
      </c>
      <c r="I119" s="36">
        <v>0</v>
      </c>
      <c r="J119" s="37">
        <v>101000</v>
      </c>
      <c r="K119" s="41" t="str">
        <f t="shared" si="1"/>
        <v>00001139460010420240</v>
      </c>
      <c r="L119" s="7" t="s">
        <v>179</v>
      </c>
    </row>
    <row r="120" spans="1:12" s="50" customFormat="1">
      <c r="A120" s="42" t="s">
        <v>107</v>
      </c>
      <c r="B120" s="43" t="s">
        <v>7</v>
      </c>
      <c r="C120" s="44" t="s">
        <v>70</v>
      </c>
      <c r="D120" s="69" t="s">
        <v>142</v>
      </c>
      <c r="E120" s="133" t="s">
        <v>177</v>
      </c>
      <c r="F120" s="134"/>
      <c r="G120" s="70" t="s">
        <v>108</v>
      </c>
      <c r="H120" s="45">
        <v>101000</v>
      </c>
      <c r="I120" s="46">
        <v>0</v>
      </c>
      <c r="J120" s="47">
        <f>IF(IF(H120="",0,H120)=0,0,(IF(H120&gt;0,IF(I120&gt;H120,0,H120-I120),IF(I120&gt;H120,H120-I120,0))))</f>
        <v>101000</v>
      </c>
      <c r="K120" s="41" t="str">
        <f t="shared" si="1"/>
        <v>00001139460010420244</v>
      </c>
      <c r="L120" s="49" t="str">
        <f>C120 &amp; D120 &amp;E120 &amp; F120 &amp; G120</f>
        <v>00001139460010420244</v>
      </c>
    </row>
    <row r="121" spans="1:12" ht="22.5">
      <c r="A121" s="38" t="s">
        <v>180</v>
      </c>
      <c r="B121" s="39" t="s">
        <v>7</v>
      </c>
      <c r="C121" s="40" t="s">
        <v>70</v>
      </c>
      <c r="D121" s="67" t="s">
        <v>182</v>
      </c>
      <c r="E121" s="140" t="s">
        <v>94</v>
      </c>
      <c r="F121" s="141"/>
      <c r="G121" s="68" t="s">
        <v>70</v>
      </c>
      <c r="H121" s="33">
        <v>1543967</v>
      </c>
      <c r="I121" s="36">
        <v>0</v>
      </c>
      <c r="J121" s="37">
        <v>1543967</v>
      </c>
      <c r="K121" s="41" t="str">
        <f t="shared" si="1"/>
        <v>00003000000000000000</v>
      </c>
      <c r="L121" s="7" t="s">
        <v>181</v>
      </c>
    </row>
    <row r="122" spans="1:12">
      <c r="A122" s="38" t="s">
        <v>183</v>
      </c>
      <c r="B122" s="39" t="s">
        <v>7</v>
      </c>
      <c r="C122" s="40" t="s">
        <v>70</v>
      </c>
      <c r="D122" s="67" t="s">
        <v>185</v>
      </c>
      <c r="E122" s="140" t="s">
        <v>94</v>
      </c>
      <c r="F122" s="141"/>
      <c r="G122" s="68" t="s">
        <v>70</v>
      </c>
      <c r="H122" s="33">
        <v>260000</v>
      </c>
      <c r="I122" s="36">
        <v>0</v>
      </c>
      <c r="J122" s="37">
        <v>260000</v>
      </c>
      <c r="K122" s="41" t="str">
        <f t="shared" si="1"/>
        <v>00003100000000000000</v>
      </c>
      <c r="L122" s="7" t="s">
        <v>184</v>
      </c>
    </row>
    <row r="123" spans="1:12" ht="22.5">
      <c r="A123" s="38" t="s">
        <v>186</v>
      </c>
      <c r="B123" s="39" t="s">
        <v>7</v>
      </c>
      <c r="C123" s="40" t="s">
        <v>70</v>
      </c>
      <c r="D123" s="67" t="s">
        <v>185</v>
      </c>
      <c r="E123" s="140" t="s">
        <v>188</v>
      </c>
      <c r="F123" s="141"/>
      <c r="G123" s="68" t="s">
        <v>70</v>
      </c>
      <c r="H123" s="33">
        <v>5000</v>
      </c>
      <c r="I123" s="36">
        <v>0</v>
      </c>
      <c r="J123" s="37">
        <v>5000</v>
      </c>
      <c r="K123" s="41" t="str">
        <f t="shared" si="1"/>
        <v>00003101900140110000</v>
      </c>
      <c r="L123" s="7" t="s">
        <v>187</v>
      </c>
    </row>
    <row r="124" spans="1:12" ht="22.5">
      <c r="A124" s="38" t="s">
        <v>102</v>
      </c>
      <c r="B124" s="39" t="s">
        <v>7</v>
      </c>
      <c r="C124" s="40" t="s">
        <v>70</v>
      </c>
      <c r="D124" s="67" t="s">
        <v>185</v>
      </c>
      <c r="E124" s="140" t="s">
        <v>188</v>
      </c>
      <c r="F124" s="141"/>
      <c r="G124" s="68" t="s">
        <v>7</v>
      </c>
      <c r="H124" s="33">
        <v>5000</v>
      </c>
      <c r="I124" s="36">
        <v>0</v>
      </c>
      <c r="J124" s="37">
        <v>5000</v>
      </c>
      <c r="K124" s="41" t="str">
        <f t="shared" si="1"/>
        <v>00003101900140110200</v>
      </c>
      <c r="L124" s="7" t="s">
        <v>189</v>
      </c>
    </row>
    <row r="125" spans="1:12" ht="22.5">
      <c r="A125" s="38" t="s">
        <v>104</v>
      </c>
      <c r="B125" s="39" t="s">
        <v>7</v>
      </c>
      <c r="C125" s="40" t="s">
        <v>70</v>
      </c>
      <c r="D125" s="67" t="s">
        <v>185</v>
      </c>
      <c r="E125" s="140" t="s">
        <v>188</v>
      </c>
      <c r="F125" s="141"/>
      <c r="G125" s="68" t="s">
        <v>106</v>
      </c>
      <c r="H125" s="33">
        <v>5000</v>
      </c>
      <c r="I125" s="36">
        <v>0</v>
      </c>
      <c r="J125" s="37">
        <v>5000</v>
      </c>
      <c r="K125" s="41" t="str">
        <f t="shared" si="1"/>
        <v>00003101900140110240</v>
      </c>
      <c r="L125" s="7" t="s">
        <v>190</v>
      </c>
    </row>
    <row r="126" spans="1:12" s="50" customFormat="1">
      <c r="A126" s="42" t="s">
        <v>107</v>
      </c>
      <c r="B126" s="43" t="s">
        <v>7</v>
      </c>
      <c r="C126" s="44" t="s">
        <v>70</v>
      </c>
      <c r="D126" s="69" t="s">
        <v>185</v>
      </c>
      <c r="E126" s="133" t="s">
        <v>188</v>
      </c>
      <c r="F126" s="134"/>
      <c r="G126" s="70" t="s">
        <v>108</v>
      </c>
      <c r="H126" s="45">
        <v>5000</v>
      </c>
      <c r="I126" s="46">
        <v>0</v>
      </c>
      <c r="J126" s="47">
        <f>IF(IF(H126="",0,H126)=0,0,(IF(H126&gt;0,IF(I126&gt;H126,0,H126-I126),IF(I126&gt;H126,H126-I126,0))))</f>
        <v>5000</v>
      </c>
      <c r="K126" s="41" t="str">
        <f t="shared" si="1"/>
        <v>00003101900140110244</v>
      </c>
      <c r="L126" s="49" t="str">
        <f>C126 &amp; D126 &amp;E126 &amp; F126 &amp; G126</f>
        <v>00003101900140110244</v>
      </c>
    </row>
    <row r="127" spans="1:12" ht="22.5">
      <c r="A127" s="38" t="s">
        <v>186</v>
      </c>
      <c r="B127" s="39" t="s">
        <v>7</v>
      </c>
      <c r="C127" s="40" t="s">
        <v>70</v>
      </c>
      <c r="D127" s="67" t="s">
        <v>185</v>
      </c>
      <c r="E127" s="140" t="s">
        <v>192</v>
      </c>
      <c r="F127" s="141"/>
      <c r="G127" s="68" t="s">
        <v>70</v>
      </c>
      <c r="H127" s="33">
        <v>255000</v>
      </c>
      <c r="I127" s="36">
        <v>0</v>
      </c>
      <c r="J127" s="37">
        <v>255000</v>
      </c>
      <c r="K127" s="41" t="str">
        <f t="shared" si="1"/>
        <v>00003101900340110000</v>
      </c>
      <c r="L127" s="7" t="s">
        <v>191</v>
      </c>
    </row>
    <row r="128" spans="1:12" ht="22.5">
      <c r="A128" s="38" t="s">
        <v>102</v>
      </c>
      <c r="B128" s="39" t="s">
        <v>7</v>
      </c>
      <c r="C128" s="40" t="s">
        <v>70</v>
      </c>
      <c r="D128" s="67" t="s">
        <v>185</v>
      </c>
      <c r="E128" s="140" t="s">
        <v>192</v>
      </c>
      <c r="F128" s="141"/>
      <c r="G128" s="68" t="s">
        <v>7</v>
      </c>
      <c r="H128" s="33">
        <v>160000</v>
      </c>
      <c r="I128" s="36">
        <v>0</v>
      </c>
      <c r="J128" s="37">
        <v>160000</v>
      </c>
      <c r="K128" s="41" t="str">
        <f t="shared" si="1"/>
        <v>00003101900340110200</v>
      </c>
      <c r="L128" s="7" t="s">
        <v>193</v>
      </c>
    </row>
    <row r="129" spans="1:12" ht="22.5">
      <c r="A129" s="38" t="s">
        <v>104</v>
      </c>
      <c r="B129" s="39" t="s">
        <v>7</v>
      </c>
      <c r="C129" s="40" t="s">
        <v>70</v>
      </c>
      <c r="D129" s="67" t="s">
        <v>185</v>
      </c>
      <c r="E129" s="140" t="s">
        <v>192</v>
      </c>
      <c r="F129" s="141"/>
      <c r="G129" s="68" t="s">
        <v>106</v>
      </c>
      <c r="H129" s="33">
        <v>160000</v>
      </c>
      <c r="I129" s="36">
        <v>0</v>
      </c>
      <c r="J129" s="37">
        <v>160000</v>
      </c>
      <c r="K129" s="41" t="str">
        <f t="shared" si="1"/>
        <v>00003101900340110240</v>
      </c>
      <c r="L129" s="7" t="s">
        <v>194</v>
      </c>
    </row>
    <row r="130" spans="1:12" s="50" customFormat="1">
      <c r="A130" s="42" t="s">
        <v>107</v>
      </c>
      <c r="B130" s="43" t="s">
        <v>7</v>
      </c>
      <c r="C130" s="44" t="s">
        <v>70</v>
      </c>
      <c r="D130" s="69" t="s">
        <v>185</v>
      </c>
      <c r="E130" s="133" t="s">
        <v>192</v>
      </c>
      <c r="F130" s="134"/>
      <c r="G130" s="70" t="s">
        <v>108</v>
      </c>
      <c r="H130" s="45">
        <v>160000</v>
      </c>
      <c r="I130" s="46">
        <v>0</v>
      </c>
      <c r="J130" s="47">
        <f>IF(IF(H130="",0,H130)=0,0,(IF(H130&gt;0,IF(I130&gt;H130,0,H130-I130),IF(I130&gt;H130,H130-I130,0))))</f>
        <v>160000</v>
      </c>
      <c r="K130" s="41" t="str">
        <f t="shared" si="1"/>
        <v>00003101900340110244</v>
      </c>
      <c r="L130" s="49" t="str">
        <f>C130 &amp; D130 &amp;E130 &amp; F130 &amp; G130</f>
        <v>00003101900340110244</v>
      </c>
    </row>
    <row r="131" spans="1:12">
      <c r="A131" s="38" t="s">
        <v>135</v>
      </c>
      <c r="B131" s="39" t="s">
        <v>7</v>
      </c>
      <c r="C131" s="40" t="s">
        <v>70</v>
      </c>
      <c r="D131" s="67" t="s">
        <v>185</v>
      </c>
      <c r="E131" s="140" t="s">
        <v>192</v>
      </c>
      <c r="F131" s="141"/>
      <c r="G131" s="68" t="s">
        <v>137</v>
      </c>
      <c r="H131" s="33">
        <v>95000</v>
      </c>
      <c r="I131" s="36">
        <v>0</v>
      </c>
      <c r="J131" s="37">
        <v>95000</v>
      </c>
      <c r="K131" s="41" t="str">
        <f t="shared" si="1"/>
        <v>00003101900340110800</v>
      </c>
      <c r="L131" s="7" t="s">
        <v>195</v>
      </c>
    </row>
    <row r="132" spans="1:12" ht="45">
      <c r="A132" s="38" t="s">
        <v>196</v>
      </c>
      <c r="B132" s="39" t="s">
        <v>7</v>
      </c>
      <c r="C132" s="40" t="s">
        <v>70</v>
      </c>
      <c r="D132" s="67" t="s">
        <v>185</v>
      </c>
      <c r="E132" s="140" t="s">
        <v>192</v>
      </c>
      <c r="F132" s="141"/>
      <c r="G132" s="68" t="s">
        <v>198</v>
      </c>
      <c r="H132" s="33">
        <v>95000</v>
      </c>
      <c r="I132" s="36">
        <v>0</v>
      </c>
      <c r="J132" s="37">
        <v>95000</v>
      </c>
      <c r="K132" s="41" t="str">
        <f t="shared" si="1"/>
        <v>00003101900340110810</v>
      </c>
      <c r="L132" s="7" t="s">
        <v>197</v>
      </c>
    </row>
    <row r="133" spans="1:12" s="50" customFormat="1" ht="45">
      <c r="A133" s="42" t="s">
        <v>199</v>
      </c>
      <c r="B133" s="43" t="s">
        <v>7</v>
      </c>
      <c r="C133" s="44" t="s">
        <v>70</v>
      </c>
      <c r="D133" s="69" t="s">
        <v>185</v>
      </c>
      <c r="E133" s="133" t="s">
        <v>192</v>
      </c>
      <c r="F133" s="134"/>
      <c r="G133" s="70" t="s">
        <v>200</v>
      </c>
      <c r="H133" s="45">
        <v>95000</v>
      </c>
      <c r="I133" s="46">
        <v>0</v>
      </c>
      <c r="J133" s="47">
        <f>IF(IF(H133="",0,H133)=0,0,(IF(H133&gt;0,IF(I133&gt;H133,0,H133-I133),IF(I133&gt;H133,H133-I133,0))))</f>
        <v>95000</v>
      </c>
      <c r="K133" s="41" t="str">
        <f t="shared" si="1"/>
        <v>00003101900340110811</v>
      </c>
      <c r="L133" s="49" t="str">
        <f>C133 &amp; D133 &amp;E133 &amp; F133 &amp; G133</f>
        <v>00003101900340110811</v>
      </c>
    </row>
    <row r="134" spans="1:12" ht="22.5">
      <c r="A134" s="38" t="s">
        <v>201</v>
      </c>
      <c r="B134" s="39" t="s">
        <v>7</v>
      </c>
      <c r="C134" s="40" t="s">
        <v>70</v>
      </c>
      <c r="D134" s="67" t="s">
        <v>203</v>
      </c>
      <c r="E134" s="140" t="s">
        <v>94</v>
      </c>
      <c r="F134" s="141"/>
      <c r="G134" s="68" t="s">
        <v>70</v>
      </c>
      <c r="H134" s="33">
        <v>1283967</v>
      </c>
      <c r="I134" s="36">
        <v>0</v>
      </c>
      <c r="J134" s="37">
        <v>1283967</v>
      </c>
      <c r="K134" s="41" t="str">
        <f t="shared" si="1"/>
        <v>00003140000000000000</v>
      </c>
      <c r="L134" s="7" t="s">
        <v>202</v>
      </c>
    </row>
    <row r="135" spans="1:12" ht="22.5">
      <c r="A135" s="38" t="s">
        <v>204</v>
      </c>
      <c r="B135" s="39" t="s">
        <v>7</v>
      </c>
      <c r="C135" s="40" t="s">
        <v>70</v>
      </c>
      <c r="D135" s="67" t="s">
        <v>203</v>
      </c>
      <c r="E135" s="140" t="s">
        <v>206</v>
      </c>
      <c r="F135" s="141"/>
      <c r="G135" s="68" t="s">
        <v>70</v>
      </c>
      <c r="H135" s="33">
        <v>300000</v>
      </c>
      <c r="I135" s="36">
        <v>0</v>
      </c>
      <c r="J135" s="37">
        <v>300000</v>
      </c>
      <c r="K135" s="41" t="str">
        <f t="shared" si="1"/>
        <v>00003140900112400000</v>
      </c>
      <c r="L135" s="7" t="s">
        <v>205</v>
      </c>
    </row>
    <row r="136" spans="1:12" ht="22.5">
      <c r="A136" s="38" t="s">
        <v>207</v>
      </c>
      <c r="B136" s="39" t="s">
        <v>7</v>
      </c>
      <c r="C136" s="40" t="s">
        <v>70</v>
      </c>
      <c r="D136" s="67" t="s">
        <v>203</v>
      </c>
      <c r="E136" s="140" t="s">
        <v>206</v>
      </c>
      <c r="F136" s="141"/>
      <c r="G136" s="68" t="s">
        <v>209</v>
      </c>
      <c r="H136" s="33">
        <v>300000</v>
      </c>
      <c r="I136" s="36">
        <v>0</v>
      </c>
      <c r="J136" s="37">
        <v>300000</v>
      </c>
      <c r="K136" s="41" t="str">
        <f t="shared" ref="K136:K199" si="2">C136 &amp; D136 &amp;E136 &amp; F136 &amp; G136</f>
        <v>00003140900112400400</v>
      </c>
      <c r="L136" s="7" t="s">
        <v>208</v>
      </c>
    </row>
    <row r="137" spans="1:12">
      <c r="A137" s="38" t="s">
        <v>210</v>
      </c>
      <c r="B137" s="39" t="s">
        <v>7</v>
      </c>
      <c r="C137" s="40" t="s">
        <v>70</v>
      </c>
      <c r="D137" s="67" t="s">
        <v>203</v>
      </c>
      <c r="E137" s="140" t="s">
        <v>206</v>
      </c>
      <c r="F137" s="141"/>
      <c r="G137" s="68" t="s">
        <v>212</v>
      </c>
      <c r="H137" s="33">
        <v>300000</v>
      </c>
      <c r="I137" s="36">
        <v>0</v>
      </c>
      <c r="J137" s="37">
        <v>300000</v>
      </c>
      <c r="K137" s="41" t="str">
        <f t="shared" si="2"/>
        <v>00003140900112400410</v>
      </c>
      <c r="L137" s="7" t="s">
        <v>211</v>
      </c>
    </row>
    <row r="138" spans="1:12" s="50" customFormat="1" ht="33.75">
      <c r="A138" s="42" t="s">
        <v>213</v>
      </c>
      <c r="B138" s="43" t="s">
        <v>7</v>
      </c>
      <c r="C138" s="44" t="s">
        <v>70</v>
      </c>
      <c r="D138" s="69" t="s">
        <v>203</v>
      </c>
      <c r="E138" s="133" t="s">
        <v>206</v>
      </c>
      <c r="F138" s="134"/>
      <c r="G138" s="70" t="s">
        <v>214</v>
      </c>
      <c r="H138" s="45">
        <v>300000</v>
      </c>
      <c r="I138" s="46">
        <v>0</v>
      </c>
      <c r="J138" s="47">
        <f>IF(IF(H138="",0,H138)=0,0,(IF(H138&gt;0,IF(I138&gt;H138,0,H138-I138),IF(I138&gt;H138,H138-I138,0))))</f>
        <v>300000</v>
      </c>
      <c r="K138" s="41" t="str">
        <f t="shared" si="2"/>
        <v>00003140900112400414</v>
      </c>
      <c r="L138" s="49" t="str">
        <f>C138 &amp; D138 &amp;E138 &amp; F138 &amp; G138</f>
        <v>00003140900112400414</v>
      </c>
    </row>
    <row r="139" spans="1:12" ht="22.5">
      <c r="A139" s="38" t="s">
        <v>215</v>
      </c>
      <c r="B139" s="39" t="s">
        <v>7</v>
      </c>
      <c r="C139" s="40" t="s">
        <v>70</v>
      </c>
      <c r="D139" s="67" t="s">
        <v>203</v>
      </c>
      <c r="E139" s="140" t="s">
        <v>217</v>
      </c>
      <c r="F139" s="141"/>
      <c r="G139" s="68" t="s">
        <v>70</v>
      </c>
      <c r="H139" s="33">
        <v>902967</v>
      </c>
      <c r="I139" s="36">
        <v>0</v>
      </c>
      <c r="J139" s="37">
        <v>902967</v>
      </c>
      <c r="K139" s="41" t="str">
        <f t="shared" si="2"/>
        <v>00003140900112500000</v>
      </c>
      <c r="L139" s="7" t="s">
        <v>216</v>
      </c>
    </row>
    <row r="140" spans="1:12" ht="22.5">
      <c r="A140" s="38" t="s">
        <v>207</v>
      </c>
      <c r="B140" s="39" t="s">
        <v>7</v>
      </c>
      <c r="C140" s="40" t="s">
        <v>70</v>
      </c>
      <c r="D140" s="67" t="s">
        <v>203</v>
      </c>
      <c r="E140" s="140" t="s">
        <v>217</v>
      </c>
      <c r="F140" s="141"/>
      <c r="G140" s="68" t="s">
        <v>209</v>
      </c>
      <c r="H140" s="33">
        <v>902967</v>
      </c>
      <c r="I140" s="36">
        <v>0</v>
      </c>
      <c r="J140" s="37">
        <v>902967</v>
      </c>
      <c r="K140" s="41" t="str">
        <f t="shared" si="2"/>
        <v>00003140900112500400</v>
      </c>
      <c r="L140" s="7" t="s">
        <v>218</v>
      </c>
    </row>
    <row r="141" spans="1:12">
      <c r="A141" s="38" t="s">
        <v>210</v>
      </c>
      <c r="B141" s="39" t="s">
        <v>7</v>
      </c>
      <c r="C141" s="40" t="s">
        <v>70</v>
      </c>
      <c r="D141" s="67" t="s">
        <v>203</v>
      </c>
      <c r="E141" s="140" t="s">
        <v>217</v>
      </c>
      <c r="F141" s="141"/>
      <c r="G141" s="68" t="s">
        <v>212</v>
      </c>
      <c r="H141" s="33">
        <v>902967</v>
      </c>
      <c r="I141" s="36">
        <v>0</v>
      </c>
      <c r="J141" s="37">
        <v>902967</v>
      </c>
      <c r="K141" s="41" t="str">
        <f t="shared" si="2"/>
        <v>00003140900112500410</v>
      </c>
      <c r="L141" s="7" t="s">
        <v>219</v>
      </c>
    </row>
    <row r="142" spans="1:12" s="50" customFormat="1" ht="33.75">
      <c r="A142" s="42" t="s">
        <v>213</v>
      </c>
      <c r="B142" s="43" t="s">
        <v>7</v>
      </c>
      <c r="C142" s="44" t="s">
        <v>70</v>
      </c>
      <c r="D142" s="69" t="s">
        <v>203</v>
      </c>
      <c r="E142" s="133" t="s">
        <v>217</v>
      </c>
      <c r="F142" s="134"/>
      <c r="G142" s="70" t="s">
        <v>214</v>
      </c>
      <c r="H142" s="45">
        <v>902967</v>
      </c>
      <c r="I142" s="46">
        <v>0</v>
      </c>
      <c r="J142" s="47">
        <f>IF(IF(H142="",0,H142)=0,0,(IF(H142&gt;0,IF(I142&gt;H142,0,H142-I142),IF(I142&gt;H142,H142-I142,0))))</f>
        <v>902967</v>
      </c>
      <c r="K142" s="41" t="str">
        <f t="shared" si="2"/>
        <v>00003140900112500414</v>
      </c>
      <c r="L142" s="49" t="str">
        <f>C142 &amp; D142 &amp;E142 &amp; F142 &amp; G142</f>
        <v>00003140900112500414</v>
      </c>
    </row>
    <row r="143" spans="1:12" ht="22.5">
      <c r="A143" s="38" t="s">
        <v>220</v>
      </c>
      <c r="B143" s="39" t="s">
        <v>7</v>
      </c>
      <c r="C143" s="40" t="s">
        <v>70</v>
      </c>
      <c r="D143" s="67" t="s">
        <v>203</v>
      </c>
      <c r="E143" s="140" t="s">
        <v>222</v>
      </c>
      <c r="F143" s="141"/>
      <c r="G143" s="68" t="s">
        <v>70</v>
      </c>
      <c r="H143" s="33">
        <v>81000</v>
      </c>
      <c r="I143" s="36">
        <v>0</v>
      </c>
      <c r="J143" s="37">
        <v>81000</v>
      </c>
      <c r="K143" s="41" t="str">
        <f t="shared" si="2"/>
        <v>00003140900112600000</v>
      </c>
      <c r="L143" s="7" t="s">
        <v>221</v>
      </c>
    </row>
    <row r="144" spans="1:12" ht="22.5">
      <c r="A144" s="38" t="s">
        <v>207</v>
      </c>
      <c r="B144" s="39" t="s">
        <v>7</v>
      </c>
      <c r="C144" s="40" t="s">
        <v>70</v>
      </c>
      <c r="D144" s="67" t="s">
        <v>203</v>
      </c>
      <c r="E144" s="140" t="s">
        <v>222</v>
      </c>
      <c r="F144" s="141"/>
      <c r="G144" s="68" t="s">
        <v>209</v>
      </c>
      <c r="H144" s="33">
        <v>81000</v>
      </c>
      <c r="I144" s="36">
        <v>0</v>
      </c>
      <c r="J144" s="37">
        <v>81000</v>
      </c>
      <c r="K144" s="41" t="str">
        <f t="shared" si="2"/>
        <v>00003140900112600400</v>
      </c>
      <c r="L144" s="7" t="s">
        <v>223</v>
      </c>
    </row>
    <row r="145" spans="1:12">
      <c r="A145" s="38" t="s">
        <v>210</v>
      </c>
      <c r="B145" s="39" t="s">
        <v>7</v>
      </c>
      <c r="C145" s="40" t="s">
        <v>70</v>
      </c>
      <c r="D145" s="67" t="s">
        <v>203</v>
      </c>
      <c r="E145" s="140" t="s">
        <v>222</v>
      </c>
      <c r="F145" s="141"/>
      <c r="G145" s="68" t="s">
        <v>212</v>
      </c>
      <c r="H145" s="33">
        <v>81000</v>
      </c>
      <c r="I145" s="36">
        <v>0</v>
      </c>
      <c r="J145" s="37">
        <v>81000</v>
      </c>
      <c r="K145" s="41" t="str">
        <f t="shared" si="2"/>
        <v>00003140900112600410</v>
      </c>
      <c r="L145" s="7" t="s">
        <v>224</v>
      </c>
    </row>
    <row r="146" spans="1:12" s="50" customFormat="1" ht="33.75">
      <c r="A146" s="42" t="s">
        <v>213</v>
      </c>
      <c r="B146" s="43" t="s">
        <v>7</v>
      </c>
      <c r="C146" s="44" t="s">
        <v>70</v>
      </c>
      <c r="D146" s="69" t="s">
        <v>203</v>
      </c>
      <c r="E146" s="133" t="s">
        <v>222</v>
      </c>
      <c r="F146" s="134"/>
      <c r="G146" s="70" t="s">
        <v>214</v>
      </c>
      <c r="H146" s="45">
        <v>81000</v>
      </c>
      <c r="I146" s="46">
        <v>0</v>
      </c>
      <c r="J146" s="47">
        <f>IF(IF(H146="",0,H146)=0,0,(IF(H146&gt;0,IF(I146&gt;H146,0,H146-I146),IF(I146&gt;H146,H146-I146,0))))</f>
        <v>81000</v>
      </c>
      <c r="K146" s="41" t="str">
        <f t="shared" si="2"/>
        <v>00003140900112600414</v>
      </c>
      <c r="L146" s="49" t="str">
        <f>C146 &amp; D146 &amp;E146 &amp; F146 &amp; G146</f>
        <v>00003140900112600414</v>
      </c>
    </row>
    <row r="147" spans="1:12">
      <c r="A147" s="38" t="s">
        <v>225</v>
      </c>
      <c r="B147" s="39" t="s">
        <v>7</v>
      </c>
      <c r="C147" s="40" t="s">
        <v>70</v>
      </c>
      <c r="D147" s="67" t="s">
        <v>227</v>
      </c>
      <c r="E147" s="140" t="s">
        <v>94</v>
      </c>
      <c r="F147" s="141"/>
      <c r="G147" s="68" t="s">
        <v>70</v>
      </c>
      <c r="H147" s="33">
        <v>49101160.219999999</v>
      </c>
      <c r="I147" s="36">
        <v>2631114.08</v>
      </c>
      <c r="J147" s="37">
        <v>46470046.140000001</v>
      </c>
      <c r="K147" s="41" t="str">
        <f t="shared" si="2"/>
        <v>00004000000000000000</v>
      </c>
      <c r="L147" s="7" t="s">
        <v>226</v>
      </c>
    </row>
    <row r="148" spans="1:12">
      <c r="A148" s="38" t="s">
        <v>228</v>
      </c>
      <c r="B148" s="39" t="s">
        <v>7</v>
      </c>
      <c r="C148" s="40" t="s">
        <v>70</v>
      </c>
      <c r="D148" s="67" t="s">
        <v>230</v>
      </c>
      <c r="E148" s="140" t="s">
        <v>94</v>
      </c>
      <c r="F148" s="141"/>
      <c r="G148" s="68" t="s">
        <v>70</v>
      </c>
      <c r="H148" s="33">
        <v>47356642.469999999</v>
      </c>
      <c r="I148" s="36">
        <v>2607414.08</v>
      </c>
      <c r="J148" s="37">
        <v>44749228.390000001</v>
      </c>
      <c r="K148" s="41" t="str">
        <f t="shared" si="2"/>
        <v>00004090000000000000</v>
      </c>
      <c r="L148" s="7" t="s">
        <v>229</v>
      </c>
    </row>
    <row r="149" spans="1:12" ht="45">
      <c r="A149" s="38" t="s">
        <v>231</v>
      </c>
      <c r="B149" s="39" t="s">
        <v>7</v>
      </c>
      <c r="C149" s="40" t="s">
        <v>70</v>
      </c>
      <c r="D149" s="67" t="s">
        <v>230</v>
      </c>
      <c r="E149" s="140" t="s">
        <v>233</v>
      </c>
      <c r="F149" s="141"/>
      <c r="G149" s="68" t="s">
        <v>70</v>
      </c>
      <c r="H149" s="33">
        <v>15000000</v>
      </c>
      <c r="I149" s="36">
        <v>2498785.7799999998</v>
      </c>
      <c r="J149" s="37">
        <v>12501214.220000001</v>
      </c>
      <c r="K149" s="41" t="str">
        <f t="shared" si="2"/>
        <v>00004092910121110000</v>
      </c>
      <c r="L149" s="7" t="s">
        <v>232</v>
      </c>
    </row>
    <row r="150" spans="1:12" ht="22.5">
      <c r="A150" s="38" t="s">
        <v>102</v>
      </c>
      <c r="B150" s="39" t="s">
        <v>7</v>
      </c>
      <c r="C150" s="40" t="s">
        <v>70</v>
      </c>
      <c r="D150" s="67" t="s">
        <v>230</v>
      </c>
      <c r="E150" s="140" t="s">
        <v>233</v>
      </c>
      <c r="F150" s="141"/>
      <c r="G150" s="68" t="s">
        <v>7</v>
      </c>
      <c r="H150" s="33">
        <v>15000000</v>
      </c>
      <c r="I150" s="36">
        <v>2498785.7799999998</v>
      </c>
      <c r="J150" s="37">
        <v>12501214.220000001</v>
      </c>
      <c r="K150" s="41" t="str">
        <f t="shared" si="2"/>
        <v>00004092910121110200</v>
      </c>
      <c r="L150" s="7" t="s">
        <v>234</v>
      </c>
    </row>
    <row r="151" spans="1:12" ht="22.5">
      <c r="A151" s="38" t="s">
        <v>104</v>
      </c>
      <c r="B151" s="39" t="s">
        <v>7</v>
      </c>
      <c r="C151" s="40" t="s">
        <v>70</v>
      </c>
      <c r="D151" s="67" t="s">
        <v>230</v>
      </c>
      <c r="E151" s="140" t="s">
        <v>233</v>
      </c>
      <c r="F151" s="141"/>
      <c r="G151" s="68" t="s">
        <v>106</v>
      </c>
      <c r="H151" s="33">
        <v>15000000</v>
      </c>
      <c r="I151" s="36">
        <v>2498785.7799999998</v>
      </c>
      <c r="J151" s="37">
        <v>12501214.220000001</v>
      </c>
      <c r="K151" s="41" t="str">
        <f t="shared" si="2"/>
        <v>00004092910121110240</v>
      </c>
      <c r="L151" s="7" t="s">
        <v>235</v>
      </c>
    </row>
    <row r="152" spans="1:12" s="50" customFormat="1">
      <c r="A152" s="42" t="s">
        <v>107</v>
      </c>
      <c r="B152" s="43" t="s">
        <v>7</v>
      </c>
      <c r="C152" s="44" t="s">
        <v>70</v>
      </c>
      <c r="D152" s="69" t="s">
        <v>230</v>
      </c>
      <c r="E152" s="133" t="s">
        <v>233</v>
      </c>
      <c r="F152" s="134"/>
      <c r="G152" s="70" t="s">
        <v>108</v>
      </c>
      <c r="H152" s="45">
        <v>15000000</v>
      </c>
      <c r="I152" s="46">
        <v>2498785.7799999998</v>
      </c>
      <c r="J152" s="47">
        <f>IF(IF(H152="",0,H152)=0,0,(IF(H152&gt;0,IF(I152&gt;H152,0,H152-I152),IF(I152&gt;H152,H152-I152,0))))</f>
        <v>12501214.220000001</v>
      </c>
      <c r="K152" s="41" t="str">
        <f t="shared" si="2"/>
        <v>00004092910121110244</v>
      </c>
      <c r="L152" s="49" t="str">
        <f>C152 &amp; D152 &amp;E152 &amp; F152 &amp; G152</f>
        <v>00004092910121110244</v>
      </c>
    </row>
    <row r="153" spans="1:12" ht="22.5">
      <c r="A153" s="38" t="s">
        <v>236</v>
      </c>
      <c r="B153" s="39" t="s">
        <v>7</v>
      </c>
      <c r="C153" s="40" t="s">
        <v>70</v>
      </c>
      <c r="D153" s="67" t="s">
        <v>230</v>
      </c>
      <c r="E153" s="140" t="s">
        <v>238</v>
      </c>
      <c r="F153" s="141"/>
      <c r="G153" s="68" t="s">
        <v>70</v>
      </c>
      <c r="H153" s="33">
        <v>3719336.95</v>
      </c>
      <c r="I153" s="36">
        <v>102628.3</v>
      </c>
      <c r="J153" s="37">
        <v>3616708.65</v>
      </c>
      <c r="K153" s="41" t="str">
        <f t="shared" si="2"/>
        <v>00004092910121120000</v>
      </c>
      <c r="L153" s="7" t="s">
        <v>237</v>
      </c>
    </row>
    <row r="154" spans="1:12" ht="22.5">
      <c r="A154" s="38" t="s">
        <v>102</v>
      </c>
      <c r="B154" s="39" t="s">
        <v>7</v>
      </c>
      <c r="C154" s="40" t="s">
        <v>70</v>
      </c>
      <c r="D154" s="67" t="s">
        <v>230</v>
      </c>
      <c r="E154" s="140" t="s">
        <v>238</v>
      </c>
      <c r="F154" s="141"/>
      <c r="G154" s="68" t="s">
        <v>7</v>
      </c>
      <c r="H154" s="33">
        <v>3719336.95</v>
      </c>
      <c r="I154" s="36">
        <v>102628.3</v>
      </c>
      <c r="J154" s="37">
        <v>3616708.65</v>
      </c>
      <c r="K154" s="41" t="str">
        <f t="shared" si="2"/>
        <v>00004092910121120200</v>
      </c>
      <c r="L154" s="7" t="s">
        <v>239</v>
      </c>
    </row>
    <row r="155" spans="1:12" ht="22.5">
      <c r="A155" s="38" t="s">
        <v>104</v>
      </c>
      <c r="B155" s="39" t="s">
        <v>7</v>
      </c>
      <c r="C155" s="40" t="s">
        <v>70</v>
      </c>
      <c r="D155" s="67" t="s">
        <v>230</v>
      </c>
      <c r="E155" s="140" t="s">
        <v>238</v>
      </c>
      <c r="F155" s="141"/>
      <c r="G155" s="68" t="s">
        <v>106</v>
      </c>
      <c r="H155" s="33">
        <v>3719336.95</v>
      </c>
      <c r="I155" s="36">
        <v>102628.3</v>
      </c>
      <c r="J155" s="37">
        <v>3616708.65</v>
      </c>
      <c r="K155" s="41" t="str">
        <f t="shared" si="2"/>
        <v>00004092910121120240</v>
      </c>
      <c r="L155" s="7" t="s">
        <v>240</v>
      </c>
    </row>
    <row r="156" spans="1:12" s="50" customFormat="1">
      <c r="A156" s="42" t="s">
        <v>107</v>
      </c>
      <c r="B156" s="43" t="s">
        <v>7</v>
      </c>
      <c r="C156" s="44" t="s">
        <v>70</v>
      </c>
      <c r="D156" s="69" t="s">
        <v>230</v>
      </c>
      <c r="E156" s="133" t="s">
        <v>238</v>
      </c>
      <c r="F156" s="134"/>
      <c r="G156" s="70" t="s">
        <v>108</v>
      </c>
      <c r="H156" s="45">
        <v>3719336.95</v>
      </c>
      <c r="I156" s="46">
        <v>102628.3</v>
      </c>
      <c r="J156" s="47">
        <f>IF(IF(H156="",0,H156)=0,0,(IF(H156&gt;0,IF(I156&gt;H156,0,H156-I156),IF(I156&gt;H156,H156-I156,0))))</f>
        <v>3616708.65</v>
      </c>
      <c r="K156" s="41" t="str">
        <f t="shared" si="2"/>
        <v>00004092910121120244</v>
      </c>
      <c r="L156" s="49" t="str">
        <f>C156 &amp; D156 &amp;E156 &amp; F156 &amp; G156</f>
        <v>00004092910121120244</v>
      </c>
    </row>
    <row r="157" spans="1:12" ht="45">
      <c r="A157" s="38" t="s">
        <v>241</v>
      </c>
      <c r="B157" s="39" t="s">
        <v>7</v>
      </c>
      <c r="C157" s="40" t="s">
        <v>70</v>
      </c>
      <c r="D157" s="67" t="s">
        <v>230</v>
      </c>
      <c r="E157" s="140" t="s">
        <v>243</v>
      </c>
      <c r="F157" s="141"/>
      <c r="G157" s="68" t="s">
        <v>70</v>
      </c>
      <c r="H157" s="33">
        <v>4503175.5199999996</v>
      </c>
      <c r="I157" s="36">
        <v>0</v>
      </c>
      <c r="J157" s="37">
        <v>4503175.5199999996</v>
      </c>
      <c r="K157" s="41" t="str">
        <f t="shared" si="2"/>
        <v>00004092910121125000</v>
      </c>
      <c r="L157" s="7" t="s">
        <v>242</v>
      </c>
    </row>
    <row r="158" spans="1:12" ht="22.5">
      <c r="A158" s="38" t="s">
        <v>207</v>
      </c>
      <c r="B158" s="39" t="s">
        <v>7</v>
      </c>
      <c r="C158" s="40" t="s">
        <v>70</v>
      </c>
      <c r="D158" s="67" t="s">
        <v>230</v>
      </c>
      <c r="E158" s="140" t="s">
        <v>243</v>
      </c>
      <c r="F158" s="141"/>
      <c r="G158" s="68" t="s">
        <v>209</v>
      </c>
      <c r="H158" s="33">
        <v>4503175.5199999996</v>
      </c>
      <c r="I158" s="36">
        <v>0</v>
      </c>
      <c r="J158" s="37">
        <v>4503175.5199999996</v>
      </c>
      <c r="K158" s="41" t="str">
        <f t="shared" si="2"/>
        <v>00004092910121125400</v>
      </c>
      <c r="L158" s="7" t="s">
        <v>244</v>
      </c>
    </row>
    <row r="159" spans="1:12">
      <c r="A159" s="38" t="s">
        <v>210</v>
      </c>
      <c r="B159" s="39" t="s">
        <v>7</v>
      </c>
      <c r="C159" s="40" t="s">
        <v>70</v>
      </c>
      <c r="D159" s="67" t="s">
        <v>230</v>
      </c>
      <c r="E159" s="140" t="s">
        <v>243</v>
      </c>
      <c r="F159" s="141"/>
      <c r="G159" s="68" t="s">
        <v>212</v>
      </c>
      <c r="H159" s="33">
        <v>4503175.5199999996</v>
      </c>
      <c r="I159" s="36">
        <v>0</v>
      </c>
      <c r="J159" s="37">
        <v>4503175.5199999996</v>
      </c>
      <c r="K159" s="41" t="str">
        <f t="shared" si="2"/>
        <v>00004092910121125410</v>
      </c>
      <c r="L159" s="7" t="s">
        <v>245</v>
      </c>
    </row>
    <row r="160" spans="1:12" s="50" customFormat="1" ht="33.75">
      <c r="A160" s="42" t="s">
        <v>213</v>
      </c>
      <c r="B160" s="43" t="s">
        <v>7</v>
      </c>
      <c r="C160" s="44" t="s">
        <v>70</v>
      </c>
      <c r="D160" s="69" t="s">
        <v>230</v>
      </c>
      <c r="E160" s="133" t="s">
        <v>243</v>
      </c>
      <c r="F160" s="134"/>
      <c r="G160" s="70" t="s">
        <v>214</v>
      </c>
      <c r="H160" s="45">
        <v>4503175.5199999996</v>
      </c>
      <c r="I160" s="46">
        <v>0</v>
      </c>
      <c r="J160" s="47">
        <f>IF(IF(H160="",0,H160)=0,0,(IF(H160&gt;0,IF(I160&gt;H160,0,H160-I160),IF(I160&gt;H160,H160-I160,0))))</f>
        <v>4503175.5199999996</v>
      </c>
      <c r="K160" s="41" t="str">
        <f t="shared" si="2"/>
        <v>00004092910121125414</v>
      </c>
      <c r="L160" s="49" t="str">
        <f>C160 &amp; D160 &amp;E160 &amp; F160 &amp; G160</f>
        <v>00004092910121125414</v>
      </c>
    </row>
    <row r="161" spans="1:12" ht="22.5">
      <c r="A161" s="38" t="s">
        <v>246</v>
      </c>
      <c r="B161" s="39" t="s">
        <v>7</v>
      </c>
      <c r="C161" s="40" t="s">
        <v>70</v>
      </c>
      <c r="D161" s="67" t="s">
        <v>230</v>
      </c>
      <c r="E161" s="140" t="s">
        <v>248</v>
      </c>
      <c r="F161" s="141"/>
      <c r="G161" s="68" t="s">
        <v>70</v>
      </c>
      <c r="H161" s="33">
        <v>1000000</v>
      </c>
      <c r="I161" s="36">
        <v>0</v>
      </c>
      <c r="J161" s="37">
        <v>1000000</v>
      </c>
      <c r="K161" s="41" t="str">
        <f t="shared" si="2"/>
        <v>00004092910121130000</v>
      </c>
      <c r="L161" s="7" t="s">
        <v>247</v>
      </c>
    </row>
    <row r="162" spans="1:12" ht="22.5">
      <c r="A162" s="38" t="s">
        <v>207</v>
      </c>
      <c r="B162" s="39" t="s">
        <v>7</v>
      </c>
      <c r="C162" s="40" t="s">
        <v>70</v>
      </c>
      <c r="D162" s="67" t="s">
        <v>230</v>
      </c>
      <c r="E162" s="140" t="s">
        <v>248</v>
      </c>
      <c r="F162" s="141"/>
      <c r="G162" s="68" t="s">
        <v>209</v>
      </c>
      <c r="H162" s="33">
        <v>1000000</v>
      </c>
      <c r="I162" s="36">
        <v>0</v>
      </c>
      <c r="J162" s="37">
        <v>1000000</v>
      </c>
      <c r="K162" s="41" t="str">
        <f t="shared" si="2"/>
        <v>00004092910121130400</v>
      </c>
      <c r="L162" s="7" t="s">
        <v>249</v>
      </c>
    </row>
    <row r="163" spans="1:12">
      <c r="A163" s="38" t="s">
        <v>210</v>
      </c>
      <c r="B163" s="39" t="s">
        <v>7</v>
      </c>
      <c r="C163" s="40" t="s">
        <v>70</v>
      </c>
      <c r="D163" s="67" t="s">
        <v>230</v>
      </c>
      <c r="E163" s="140" t="s">
        <v>248</v>
      </c>
      <c r="F163" s="141"/>
      <c r="G163" s="68" t="s">
        <v>212</v>
      </c>
      <c r="H163" s="33">
        <v>1000000</v>
      </c>
      <c r="I163" s="36">
        <v>0</v>
      </c>
      <c r="J163" s="37">
        <v>1000000</v>
      </c>
      <c r="K163" s="41" t="str">
        <f t="shared" si="2"/>
        <v>00004092910121130410</v>
      </c>
      <c r="L163" s="7" t="s">
        <v>250</v>
      </c>
    </row>
    <row r="164" spans="1:12" s="50" customFormat="1" ht="33.75">
      <c r="A164" s="42" t="s">
        <v>213</v>
      </c>
      <c r="B164" s="43" t="s">
        <v>7</v>
      </c>
      <c r="C164" s="44" t="s">
        <v>70</v>
      </c>
      <c r="D164" s="69" t="s">
        <v>230</v>
      </c>
      <c r="E164" s="133" t="s">
        <v>248</v>
      </c>
      <c r="F164" s="134"/>
      <c r="G164" s="70" t="s">
        <v>214</v>
      </c>
      <c r="H164" s="45">
        <v>1000000</v>
      </c>
      <c r="I164" s="46">
        <v>0</v>
      </c>
      <c r="J164" s="47">
        <f>IF(IF(H164="",0,H164)=0,0,(IF(H164&gt;0,IF(I164&gt;H164,0,H164-I164),IF(I164&gt;H164,H164-I164,0))))</f>
        <v>1000000</v>
      </c>
      <c r="K164" s="41" t="str">
        <f t="shared" si="2"/>
        <v>00004092910121130414</v>
      </c>
      <c r="L164" s="49" t="str">
        <f>C164 &amp; D164 &amp;E164 &amp; F164 &amp; G164</f>
        <v>00004092910121130414</v>
      </c>
    </row>
    <row r="165" spans="1:12" ht="22.5">
      <c r="A165" s="38" t="s">
        <v>251</v>
      </c>
      <c r="B165" s="39" t="s">
        <v>7</v>
      </c>
      <c r="C165" s="40" t="s">
        <v>70</v>
      </c>
      <c r="D165" s="67" t="s">
        <v>230</v>
      </c>
      <c r="E165" s="140" t="s">
        <v>253</v>
      </c>
      <c r="F165" s="141"/>
      <c r="G165" s="68" t="s">
        <v>70</v>
      </c>
      <c r="H165" s="33">
        <v>120000</v>
      </c>
      <c r="I165" s="36">
        <v>0</v>
      </c>
      <c r="J165" s="37">
        <v>120000</v>
      </c>
      <c r="K165" s="41" t="str">
        <f t="shared" si="2"/>
        <v>00004092910121140000</v>
      </c>
      <c r="L165" s="7" t="s">
        <v>252</v>
      </c>
    </row>
    <row r="166" spans="1:12" ht="22.5">
      <c r="A166" s="38" t="s">
        <v>102</v>
      </c>
      <c r="B166" s="39" t="s">
        <v>7</v>
      </c>
      <c r="C166" s="40" t="s">
        <v>70</v>
      </c>
      <c r="D166" s="67" t="s">
        <v>230</v>
      </c>
      <c r="E166" s="140" t="s">
        <v>253</v>
      </c>
      <c r="F166" s="141"/>
      <c r="G166" s="68" t="s">
        <v>7</v>
      </c>
      <c r="H166" s="33">
        <v>120000</v>
      </c>
      <c r="I166" s="36">
        <v>0</v>
      </c>
      <c r="J166" s="37">
        <v>120000</v>
      </c>
      <c r="K166" s="41" t="str">
        <f t="shared" si="2"/>
        <v>00004092910121140200</v>
      </c>
      <c r="L166" s="7" t="s">
        <v>254</v>
      </c>
    </row>
    <row r="167" spans="1:12" ht="22.5">
      <c r="A167" s="38" t="s">
        <v>104</v>
      </c>
      <c r="B167" s="39" t="s">
        <v>7</v>
      </c>
      <c r="C167" s="40" t="s">
        <v>70</v>
      </c>
      <c r="D167" s="67" t="s">
        <v>230</v>
      </c>
      <c r="E167" s="140" t="s">
        <v>253</v>
      </c>
      <c r="F167" s="141"/>
      <c r="G167" s="68" t="s">
        <v>106</v>
      </c>
      <c r="H167" s="33">
        <v>120000</v>
      </c>
      <c r="I167" s="36">
        <v>0</v>
      </c>
      <c r="J167" s="37">
        <v>120000</v>
      </c>
      <c r="K167" s="41" t="str">
        <f t="shared" si="2"/>
        <v>00004092910121140240</v>
      </c>
      <c r="L167" s="7" t="s">
        <v>255</v>
      </c>
    </row>
    <row r="168" spans="1:12" s="50" customFormat="1">
      <c r="A168" s="42" t="s">
        <v>107</v>
      </c>
      <c r="B168" s="43" t="s">
        <v>7</v>
      </c>
      <c r="C168" s="44" t="s">
        <v>70</v>
      </c>
      <c r="D168" s="69" t="s">
        <v>230</v>
      </c>
      <c r="E168" s="133" t="s">
        <v>253</v>
      </c>
      <c r="F168" s="134"/>
      <c r="G168" s="70" t="s">
        <v>108</v>
      </c>
      <c r="H168" s="45">
        <v>120000</v>
      </c>
      <c r="I168" s="46">
        <v>0</v>
      </c>
      <c r="J168" s="47">
        <f>IF(IF(H168="",0,H168)=0,0,(IF(H168&gt;0,IF(I168&gt;H168,0,H168-I168),IF(I168&gt;H168,H168-I168,0))))</f>
        <v>120000</v>
      </c>
      <c r="K168" s="41" t="str">
        <f t="shared" si="2"/>
        <v>00004092910121140244</v>
      </c>
      <c r="L168" s="49" t="str">
        <f>C168 &amp; D168 &amp;E168 &amp; F168 &amp; G168</f>
        <v>00004092910121140244</v>
      </c>
    </row>
    <row r="169" spans="1:12" ht="22.5">
      <c r="A169" s="38" t="s">
        <v>256</v>
      </c>
      <c r="B169" s="39" t="s">
        <v>7</v>
      </c>
      <c r="C169" s="40" t="s">
        <v>70</v>
      </c>
      <c r="D169" s="67" t="s">
        <v>230</v>
      </c>
      <c r="E169" s="140" t="s">
        <v>258</v>
      </c>
      <c r="F169" s="141"/>
      <c r="G169" s="68" t="s">
        <v>70</v>
      </c>
      <c r="H169" s="33">
        <v>1528130</v>
      </c>
      <c r="I169" s="36">
        <v>0</v>
      </c>
      <c r="J169" s="37">
        <v>1528130</v>
      </c>
      <c r="K169" s="41" t="str">
        <f t="shared" si="2"/>
        <v>00004092910121150000</v>
      </c>
      <c r="L169" s="7" t="s">
        <v>257</v>
      </c>
    </row>
    <row r="170" spans="1:12" ht="22.5">
      <c r="A170" s="38" t="s">
        <v>102</v>
      </c>
      <c r="B170" s="39" t="s">
        <v>7</v>
      </c>
      <c r="C170" s="40" t="s">
        <v>70</v>
      </c>
      <c r="D170" s="67" t="s">
        <v>230</v>
      </c>
      <c r="E170" s="140" t="s">
        <v>258</v>
      </c>
      <c r="F170" s="141"/>
      <c r="G170" s="68" t="s">
        <v>7</v>
      </c>
      <c r="H170" s="33">
        <v>1528130</v>
      </c>
      <c r="I170" s="36">
        <v>0</v>
      </c>
      <c r="J170" s="37">
        <v>1528130</v>
      </c>
      <c r="K170" s="41" t="str">
        <f t="shared" si="2"/>
        <v>00004092910121150200</v>
      </c>
      <c r="L170" s="7" t="s">
        <v>259</v>
      </c>
    </row>
    <row r="171" spans="1:12" ht="22.5">
      <c r="A171" s="38" t="s">
        <v>104</v>
      </c>
      <c r="B171" s="39" t="s">
        <v>7</v>
      </c>
      <c r="C171" s="40" t="s">
        <v>70</v>
      </c>
      <c r="D171" s="67" t="s">
        <v>230</v>
      </c>
      <c r="E171" s="140" t="s">
        <v>258</v>
      </c>
      <c r="F171" s="141"/>
      <c r="G171" s="68" t="s">
        <v>106</v>
      </c>
      <c r="H171" s="33">
        <v>1528130</v>
      </c>
      <c r="I171" s="36">
        <v>0</v>
      </c>
      <c r="J171" s="37">
        <v>1528130</v>
      </c>
      <c r="K171" s="41" t="str">
        <f t="shared" si="2"/>
        <v>00004092910121150240</v>
      </c>
      <c r="L171" s="7" t="s">
        <v>260</v>
      </c>
    </row>
    <row r="172" spans="1:12" s="50" customFormat="1">
      <c r="A172" s="42" t="s">
        <v>107</v>
      </c>
      <c r="B172" s="43" t="s">
        <v>7</v>
      </c>
      <c r="C172" s="44" t="s">
        <v>70</v>
      </c>
      <c r="D172" s="69" t="s">
        <v>230</v>
      </c>
      <c r="E172" s="133" t="s">
        <v>258</v>
      </c>
      <c r="F172" s="134"/>
      <c r="G172" s="70" t="s">
        <v>108</v>
      </c>
      <c r="H172" s="45">
        <v>1528130</v>
      </c>
      <c r="I172" s="46">
        <v>0</v>
      </c>
      <c r="J172" s="47">
        <f>IF(IF(H172="",0,H172)=0,0,(IF(H172&gt;0,IF(I172&gt;H172,0,H172-I172),IF(I172&gt;H172,H172-I172,0))))</f>
        <v>1528130</v>
      </c>
      <c r="K172" s="41" t="str">
        <f t="shared" si="2"/>
        <v>00004092910121150244</v>
      </c>
      <c r="L172" s="49" t="str">
        <f>C172 &amp; D172 &amp;E172 &amp; F172 &amp; G172</f>
        <v>00004092910121150244</v>
      </c>
    </row>
    <row r="173" spans="1:12" ht="33.75">
      <c r="A173" s="38" t="s">
        <v>261</v>
      </c>
      <c r="B173" s="39" t="s">
        <v>7</v>
      </c>
      <c r="C173" s="40" t="s">
        <v>70</v>
      </c>
      <c r="D173" s="67" t="s">
        <v>230</v>
      </c>
      <c r="E173" s="140" t="s">
        <v>263</v>
      </c>
      <c r="F173" s="141"/>
      <c r="G173" s="68" t="s">
        <v>70</v>
      </c>
      <c r="H173" s="33">
        <v>79000</v>
      </c>
      <c r="I173" s="36">
        <v>0</v>
      </c>
      <c r="J173" s="37">
        <v>79000</v>
      </c>
      <c r="K173" s="41" t="str">
        <f t="shared" si="2"/>
        <v>00004092910121160000</v>
      </c>
      <c r="L173" s="7" t="s">
        <v>262</v>
      </c>
    </row>
    <row r="174" spans="1:12" ht="22.5">
      <c r="A174" s="38" t="s">
        <v>102</v>
      </c>
      <c r="B174" s="39" t="s">
        <v>7</v>
      </c>
      <c r="C174" s="40" t="s">
        <v>70</v>
      </c>
      <c r="D174" s="67" t="s">
        <v>230</v>
      </c>
      <c r="E174" s="140" t="s">
        <v>263</v>
      </c>
      <c r="F174" s="141"/>
      <c r="G174" s="68" t="s">
        <v>7</v>
      </c>
      <c r="H174" s="33">
        <v>79000</v>
      </c>
      <c r="I174" s="36">
        <v>0</v>
      </c>
      <c r="J174" s="37">
        <v>79000</v>
      </c>
      <c r="K174" s="41" t="str">
        <f t="shared" si="2"/>
        <v>00004092910121160200</v>
      </c>
      <c r="L174" s="7" t="s">
        <v>264</v>
      </c>
    </row>
    <row r="175" spans="1:12" ht="22.5">
      <c r="A175" s="38" t="s">
        <v>104</v>
      </c>
      <c r="B175" s="39" t="s">
        <v>7</v>
      </c>
      <c r="C175" s="40" t="s">
        <v>70</v>
      </c>
      <c r="D175" s="67" t="s">
        <v>230</v>
      </c>
      <c r="E175" s="140" t="s">
        <v>263</v>
      </c>
      <c r="F175" s="141"/>
      <c r="G175" s="68" t="s">
        <v>106</v>
      </c>
      <c r="H175" s="33">
        <v>79000</v>
      </c>
      <c r="I175" s="36">
        <v>0</v>
      </c>
      <c r="J175" s="37">
        <v>79000</v>
      </c>
      <c r="K175" s="41" t="str">
        <f t="shared" si="2"/>
        <v>00004092910121160240</v>
      </c>
      <c r="L175" s="7" t="s">
        <v>265</v>
      </c>
    </row>
    <row r="176" spans="1:12" s="50" customFormat="1">
      <c r="A176" s="42" t="s">
        <v>107</v>
      </c>
      <c r="B176" s="43" t="s">
        <v>7</v>
      </c>
      <c r="C176" s="44" t="s">
        <v>70</v>
      </c>
      <c r="D176" s="69" t="s">
        <v>230</v>
      </c>
      <c r="E176" s="133" t="s">
        <v>263</v>
      </c>
      <c r="F176" s="134"/>
      <c r="G176" s="70" t="s">
        <v>108</v>
      </c>
      <c r="H176" s="45">
        <v>79000</v>
      </c>
      <c r="I176" s="46">
        <v>0</v>
      </c>
      <c r="J176" s="47">
        <f>IF(IF(H176="",0,H176)=0,0,(IF(H176&gt;0,IF(I176&gt;H176,0,H176-I176),IF(I176&gt;H176,H176-I176,0))))</f>
        <v>79000</v>
      </c>
      <c r="K176" s="41" t="str">
        <f t="shared" si="2"/>
        <v>00004092910121160244</v>
      </c>
      <c r="L176" s="49" t="str">
        <f>C176 &amp; D176 &amp;E176 &amp; F176 &amp; G176</f>
        <v>00004092910121160244</v>
      </c>
    </row>
    <row r="177" spans="1:12" ht="56.25">
      <c r="A177" s="38" t="s">
        <v>266</v>
      </c>
      <c r="B177" s="39" t="s">
        <v>7</v>
      </c>
      <c r="C177" s="40" t="s">
        <v>70</v>
      </c>
      <c r="D177" s="67" t="s">
        <v>230</v>
      </c>
      <c r="E177" s="140" t="s">
        <v>268</v>
      </c>
      <c r="F177" s="141"/>
      <c r="G177" s="68" t="s">
        <v>70</v>
      </c>
      <c r="H177" s="33">
        <v>3747000</v>
      </c>
      <c r="I177" s="36">
        <v>0</v>
      </c>
      <c r="J177" s="37">
        <v>3747000</v>
      </c>
      <c r="K177" s="41" t="str">
        <f t="shared" si="2"/>
        <v>00004092910171525000</v>
      </c>
      <c r="L177" s="7" t="s">
        <v>267</v>
      </c>
    </row>
    <row r="178" spans="1:12" ht="22.5">
      <c r="A178" s="38" t="s">
        <v>102</v>
      </c>
      <c r="B178" s="39" t="s">
        <v>7</v>
      </c>
      <c r="C178" s="40" t="s">
        <v>70</v>
      </c>
      <c r="D178" s="67" t="s">
        <v>230</v>
      </c>
      <c r="E178" s="140" t="s">
        <v>268</v>
      </c>
      <c r="F178" s="141"/>
      <c r="G178" s="68" t="s">
        <v>7</v>
      </c>
      <c r="H178" s="33">
        <v>3747000</v>
      </c>
      <c r="I178" s="36">
        <v>0</v>
      </c>
      <c r="J178" s="37">
        <v>3747000</v>
      </c>
      <c r="K178" s="41" t="str">
        <f t="shared" si="2"/>
        <v>00004092910171525200</v>
      </c>
      <c r="L178" s="7" t="s">
        <v>269</v>
      </c>
    </row>
    <row r="179" spans="1:12" ht="22.5">
      <c r="A179" s="38" t="s">
        <v>104</v>
      </c>
      <c r="B179" s="39" t="s">
        <v>7</v>
      </c>
      <c r="C179" s="40" t="s">
        <v>70</v>
      </c>
      <c r="D179" s="67" t="s">
        <v>230</v>
      </c>
      <c r="E179" s="140" t="s">
        <v>268</v>
      </c>
      <c r="F179" s="141"/>
      <c r="G179" s="68" t="s">
        <v>106</v>
      </c>
      <c r="H179" s="33">
        <v>3747000</v>
      </c>
      <c r="I179" s="36">
        <v>0</v>
      </c>
      <c r="J179" s="37">
        <v>3747000</v>
      </c>
      <c r="K179" s="41" t="str">
        <f t="shared" si="2"/>
        <v>00004092910171525240</v>
      </c>
      <c r="L179" s="7" t="s">
        <v>270</v>
      </c>
    </row>
    <row r="180" spans="1:12" s="50" customFormat="1">
      <c r="A180" s="42" t="s">
        <v>107</v>
      </c>
      <c r="B180" s="43" t="s">
        <v>7</v>
      </c>
      <c r="C180" s="44" t="s">
        <v>70</v>
      </c>
      <c r="D180" s="69" t="s">
        <v>230</v>
      </c>
      <c r="E180" s="133" t="s">
        <v>268</v>
      </c>
      <c r="F180" s="134"/>
      <c r="G180" s="70" t="s">
        <v>108</v>
      </c>
      <c r="H180" s="45">
        <v>3747000</v>
      </c>
      <c r="I180" s="46">
        <v>0</v>
      </c>
      <c r="J180" s="47">
        <f>IF(IF(H180="",0,H180)=0,0,(IF(H180&gt;0,IF(I180&gt;H180,0,H180-I180),IF(I180&gt;H180,H180-I180,0))))</f>
        <v>3747000</v>
      </c>
      <c r="K180" s="41" t="str">
        <f t="shared" si="2"/>
        <v>00004092910171525244</v>
      </c>
      <c r="L180" s="49" t="str">
        <f>C180 &amp; D180 &amp;E180 &amp; F180 &amp; G180</f>
        <v>00004092910171525244</v>
      </c>
    </row>
    <row r="181" spans="1:12" ht="90">
      <c r="A181" s="38" t="s">
        <v>271</v>
      </c>
      <c r="B181" s="39" t="s">
        <v>7</v>
      </c>
      <c r="C181" s="40" t="s">
        <v>70</v>
      </c>
      <c r="D181" s="67" t="s">
        <v>230</v>
      </c>
      <c r="E181" s="140" t="s">
        <v>273</v>
      </c>
      <c r="F181" s="141"/>
      <c r="G181" s="68" t="s">
        <v>70</v>
      </c>
      <c r="H181" s="33">
        <v>15000000</v>
      </c>
      <c r="I181" s="36">
        <v>0</v>
      </c>
      <c r="J181" s="37">
        <v>15000000</v>
      </c>
      <c r="K181" s="41" t="str">
        <f t="shared" si="2"/>
        <v>00004092910171541000</v>
      </c>
      <c r="L181" s="7" t="s">
        <v>272</v>
      </c>
    </row>
    <row r="182" spans="1:12" ht="22.5">
      <c r="A182" s="38" t="s">
        <v>102</v>
      </c>
      <c r="B182" s="39" t="s">
        <v>7</v>
      </c>
      <c r="C182" s="40" t="s">
        <v>70</v>
      </c>
      <c r="D182" s="67" t="s">
        <v>230</v>
      </c>
      <c r="E182" s="140" t="s">
        <v>273</v>
      </c>
      <c r="F182" s="141"/>
      <c r="G182" s="68" t="s">
        <v>7</v>
      </c>
      <c r="H182" s="33">
        <v>15000000</v>
      </c>
      <c r="I182" s="36">
        <v>0</v>
      </c>
      <c r="J182" s="37">
        <v>15000000</v>
      </c>
      <c r="K182" s="41" t="str">
        <f t="shared" si="2"/>
        <v>00004092910171541200</v>
      </c>
      <c r="L182" s="7" t="s">
        <v>274</v>
      </c>
    </row>
    <row r="183" spans="1:12" ht="22.5">
      <c r="A183" s="38" t="s">
        <v>104</v>
      </c>
      <c r="B183" s="39" t="s">
        <v>7</v>
      </c>
      <c r="C183" s="40" t="s">
        <v>70</v>
      </c>
      <c r="D183" s="67" t="s">
        <v>230</v>
      </c>
      <c r="E183" s="140" t="s">
        <v>273</v>
      </c>
      <c r="F183" s="141"/>
      <c r="G183" s="68" t="s">
        <v>106</v>
      </c>
      <c r="H183" s="33">
        <v>15000000</v>
      </c>
      <c r="I183" s="36">
        <v>0</v>
      </c>
      <c r="J183" s="37">
        <v>15000000</v>
      </c>
      <c r="K183" s="41" t="str">
        <f t="shared" si="2"/>
        <v>00004092910171541240</v>
      </c>
      <c r="L183" s="7" t="s">
        <v>275</v>
      </c>
    </row>
    <row r="184" spans="1:12" s="50" customFormat="1">
      <c r="A184" s="42" t="s">
        <v>107</v>
      </c>
      <c r="B184" s="43" t="s">
        <v>7</v>
      </c>
      <c r="C184" s="44" t="s">
        <v>70</v>
      </c>
      <c r="D184" s="69" t="s">
        <v>230</v>
      </c>
      <c r="E184" s="133" t="s">
        <v>273</v>
      </c>
      <c r="F184" s="134"/>
      <c r="G184" s="70" t="s">
        <v>108</v>
      </c>
      <c r="H184" s="45">
        <v>15000000</v>
      </c>
      <c r="I184" s="46">
        <v>0</v>
      </c>
      <c r="J184" s="47">
        <f>IF(IF(H184="",0,H184)=0,0,(IF(H184&gt;0,IF(I184&gt;H184,0,H184-I184),IF(I184&gt;H184,H184-I184,0))))</f>
        <v>15000000</v>
      </c>
      <c r="K184" s="41" t="str">
        <f t="shared" si="2"/>
        <v>00004092910171541244</v>
      </c>
      <c r="L184" s="49" t="str">
        <f>C184 &amp; D184 &amp;E184 &amp; F184 &amp; G184</f>
        <v>00004092910171541244</v>
      </c>
    </row>
    <row r="185" spans="1:12" ht="45">
      <c r="A185" s="38" t="s">
        <v>276</v>
      </c>
      <c r="B185" s="39" t="s">
        <v>7</v>
      </c>
      <c r="C185" s="40" t="s">
        <v>70</v>
      </c>
      <c r="D185" s="67" t="s">
        <v>230</v>
      </c>
      <c r="E185" s="140" t="s">
        <v>278</v>
      </c>
      <c r="F185" s="141"/>
      <c r="G185" s="68" t="s">
        <v>70</v>
      </c>
      <c r="H185" s="33">
        <v>2660000</v>
      </c>
      <c r="I185" s="36">
        <v>6000</v>
      </c>
      <c r="J185" s="37">
        <v>2654000</v>
      </c>
      <c r="K185" s="41" t="str">
        <f t="shared" si="2"/>
        <v>00004092920299910000</v>
      </c>
      <c r="L185" s="7" t="s">
        <v>277</v>
      </c>
    </row>
    <row r="186" spans="1:12" ht="22.5">
      <c r="A186" s="38" t="s">
        <v>102</v>
      </c>
      <c r="B186" s="39" t="s">
        <v>7</v>
      </c>
      <c r="C186" s="40" t="s">
        <v>70</v>
      </c>
      <c r="D186" s="67" t="s">
        <v>230</v>
      </c>
      <c r="E186" s="140" t="s">
        <v>278</v>
      </c>
      <c r="F186" s="141"/>
      <c r="G186" s="68" t="s">
        <v>7</v>
      </c>
      <c r="H186" s="33">
        <v>2660000</v>
      </c>
      <c r="I186" s="36">
        <v>6000</v>
      </c>
      <c r="J186" s="37">
        <v>2654000</v>
      </c>
      <c r="K186" s="41" t="str">
        <f t="shared" si="2"/>
        <v>00004092920299910200</v>
      </c>
      <c r="L186" s="7" t="s">
        <v>279</v>
      </c>
    </row>
    <row r="187" spans="1:12" ht="22.5">
      <c r="A187" s="38" t="s">
        <v>104</v>
      </c>
      <c r="B187" s="39" t="s">
        <v>7</v>
      </c>
      <c r="C187" s="40" t="s">
        <v>70</v>
      </c>
      <c r="D187" s="67" t="s">
        <v>230</v>
      </c>
      <c r="E187" s="140" t="s">
        <v>278</v>
      </c>
      <c r="F187" s="141"/>
      <c r="G187" s="68" t="s">
        <v>106</v>
      </c>
      <c r="H187" s="33">
        <v>2660000</v>
      </c>
      <c r="I187" s="36">
        <v>6000</v>
      </c>
      <c r="J187" s="37">
        <v>2654000</v>
      </c>
      <c r="K187" s="41" t="str">
        <f t="shared" si="2"/>
        <v>00004092920299910240</v>
      </c>
      <c r="L187" s="7" t="s">
        <v>280</v>
      </c>
    </row>
    <row r="188" spans="1:12" s="50" customFormat="1">
      <c r="A188" s="42" t="s">
        <v>107</v>
      </c>
      <c r="B188" s="43" t="s">
        <v>7</v>
      </c>
      <c r="C188" s="44" t="s">
        <v>70</v>
      </c>
      <c r="D188" s="69" t="s">
        <v>230</v>
      </c>
      <c r="E188" s="133" t="s">
        <v>278</v>
      </c>
      <c r="F188" s="134"/>
      <c r="G188" s="70" t="s">
        <v>108</v>
      </c>
      <c r="H188" s="45">
        <v>2660000</v>
      </c>
      <c r="I188" s="46">
        <v>6000</v>
      </c>
      <c r="J188" s="47">
        <f>IF(IF(H188="",0,H188)=0,0,(IF(H188&gt;0,IF(I188&gt;H188,0,H188-I188),IF(I188&gt;H188,H188-I188,0))))</f>
        <v>2654000</v>
      </c>
      <c r="K188" s="41" t="str">
        <f t="shared" si="2"/>
        <v>00004092920299910244</v>
      </c>
      <c r="L188" s="49" t="str">
        <f>C188 &amp; D188 &amp;E188 &amp; F188 &amp; G188</f>
        <v>00004092920299910244</v>
      </c>
    </row>
    <row r="189" spans="1:12">
      <c r="A189" s="38" t="s">
        <v>281</v>
      </c>
      <c r="B189" s="39" t="s">
        <v>7</v>
      </c>
      <c r="C189" s="40" t="s">
        <v>70</v>
      </c>
      <c r="D189" s="67" t="s">
        <v>283</v>
      </c>
      <c r="E189" s="140" t="s">
        <v>94</v>
      </c>
      <c r="F189" s="141"/>
      <c r="G189" s="68" t="s">
        <v>70</v>
      </c>
      <c r="H189" s="33">
        <v>1744517.75</v>
      </c>
      <c r="I189" s="36">
        <v>23700</v>
      </c>
      <c r="J189" s="37">
        <v>1720817.75</v>
      </c>
      <c r="K189" s="41" t="str">
        <f t="shared" si="2"/>
        <v>00004120000000000000</v>
      </c>
      <c r="L189" s="7" t="s">
        <v>282</v>
      </c>
    </row>
    <row r="190" spans="1:12" ht="22.5">
      <c r="A190" s="38" t="s">
        <v>284</v>
      </c>
      <c r="B190" s="39" t="s">
        <v>7</v>
      </c>
      <c r="C190" s="40" t="s">
        <v>70</v>
      </c>
      <c r="D190" s="67" t="s">
        <v>283</v>
      </c>
      <c r="E190" s="140" t="s">
        <v>286</v>
      </c>
      <c r="F190" s="141"/>
      <c r="G190" s="68" t="s">
        <v>70</v>
      </c>
      <c r="H190" s="33">
        <v>341000</v>
      </c>
      <c r="I190" s="36">
        <v>23700</v>
      </c>
      <c r="J190" s="37">
        <v>317300</v>
      </c>
      <c r="K190" s="41" t="str">
        <f t="shared" si="2"/>
        <v>00004129450010070000</v>
      </c>
      <c r="L190" s="7" t="s">
        <v>285</v>
      </c>
    </row>
    <row r="191" spans="1:12" ht="22.5">
      <c r="A191" s="38" t="s">
        <v>102</v>
      </c>
      <c r="B191" s="39" t="s">
        <v>7</v>
      </c>
      <c r="C191" s="40" t="s">
        <v>70</v>
      </c>
      <c r="D191" s="67" t="s">
        <v>283</v>
      </c>
      <c r="E191" s="140" t="s">
        <v>286</v>
      </c>
      <c r="F191" s="141"/>
      <c r="G191" s="68" t="s">
        <v>7</v>
      </c>
      <c r="H191" s="33">
        <v>341000</v>
      </c>
      <c r="I191" s="36">
        <v>23700</v>
      </c>
      <c r="J191" s="37">
        <v>317300</v>
      </c>
      <c r="K191" s="41" t="str">
        <f t="shared" si="2"/>
        <v>00004129450010070200</v>
      </c>
      <c r="L191" s="7" t="s">
        <v>287</v>
      </c>
    </row>
    <row r="192" spans="1:12" ht="22.5">
      <c r="A192" s="38" t="s">
        <v>104</v>
      </c>
      <c r="B192" s="39" t="s">
        <v>7</v>
      </c>
      <c r="C192" s="40" t="s">
        <v>70</v>
      </c>
      <c r="D192" s="67" t="s">
        <v>283</v>
      </c>
      <c r="E192" s="140" t="s">
        <v>286</v>
      </c>
      <c r="F192" s="141"/>
      <c r="G192" s="68" t="s">
        <v>106</v>
      </c>
      <c r="H192" s="33">
        <v>341000</v>
      </c>
      <c r="I192" s="36">
        <v>23700</v>
      </c>
      <c r="J192" s="37">
        <v>317300</v>
      </c>
      <c r="K192" s="41" t="str">
        <f t="shared" si="2"/>
        <v>00004129450010070240</v>
      </c>
      <c r="L192" s="7" t="s">
        <v>288</v>
      </c>
    </row>
    <row r="193" spans="1:12" s="50" customFormat="1">
      <c r="A193" s="42" t="s">
        <v>107</v>
      </c>
      <c r="B193" s="43" t="s">
        <v>7</v>
      </c>
      <c r="C193" s="44" t="s">
        <v>70</v>
      </c>
      <c r="D193" s="69" t="s">
        <v>283</v>
      </c>
      <c r="E193" s="133" t="s">
        <v>286</v>
      </c>
      <c r="F193" s="134"/>
      <c r="G193" s="70" t="s">
        <v>108</v>
      </c>
      <c r="H193" s="45">
        <v>341000</v>
      </c>
      <c r="I193" s="46">
        <v>23700</v>
      </c>
      <c r="J193" s="47">
        <f>IF(IF(H193="",0,H193)=0,0,(IF(H193&gt;0,IF(I193&gt;H193,0,H193-I193),IF(I193&gt;H193,H193-I193,0))))</f>
        <v>317300</v>
      </c>
      <c r="K193" s="41" t="str">
        <f t="shared" si="2"/>
        <v>00004129450010070244</v>
      </c>
      <c r="L193" s="49" t="str">
        <f>C193 &amp; D193 &amp;E193 &amp; F193 &amp; G193</f>
        <v>00004129450010070244</v>
      </c>
    </row>
    <row r="194" spans="1:12" ht="56.25">
      <c r="A194" s="38" t="s">
        <v>289</v>
      </c>
      <c r="B194" s="39" t="s">
        <v>7</v>
      </c>
      <c r="C194" s="40" t="s">
        <v>70</v>
      </c>
      <c r="D194" s="67" t="s">
        <v>283</v>
      </c>
      <c r="E194" s="140" t="s">
        <v>291</v>
      </c>
      <c r="F194" s="141"/>
      <c r="G194" s="68" t="s">
        <v>70</v>
      </c>
      <c r="H194" s="33">
        <v>1403517.75</v>
      </c>
      <c r="I194" s="36">
        <v>0</v>
      </c>
      <c r="J194" s="37">
        <v>1403517.75</v>
      </c>
      <c r="K194" s="41" t="str">
        <f t="shared" si="2"/>
        <v>00004129450010080000</v>
      </c>
      <c r="L194" s="7" t="s">
        <v>290</v>
      </c>
    </row>
    <row r="195" spans="1:12" ht="22.5">
      <c r="A195" s="38" t="s">
        <v>102</v>
      </c>
      <c r="B195" s="39" t="s">
        <v>7</v>
      </c>
      <c r="C195" s="40" t="s">
        <v>70</v>
      </c>
      <c r="D195" s="67" t="s">
        <v>283</v>
      </c>
      <c r="E195" s="140" t="s">
        <v>291</v>
      </c>
      <c r="F195" s="141"/>
      <c r="G195" s="68" t="s">
        <v>7</v>
      </c>
      <c r="H195" s="33">
        <v>1403517.75</v>
      </c>
      <c r="I195" s="36">
        <v>0</v>
      </c>
      <c r="J195" s="37">
        <v>1403517.75</v>
      </c>
      <c r="K195" s="41" t="str">
        <f t="shared" si="2"/>
        <v>00004129450010080200</v>
      </c>
      <c r="L195" s="7" t="s">
        <v>292</v>
      </c>
    </row>
    <row r="196" spans="1:12" ht="22.5">
      <c r="A196" s="38" t="s">
        <v>104</v>
      </c>
      <c r="B196" s="39" t="s">
        <v>7</v>
      </c>
      <c r="C196" s="40" t="s">
        <v>70</v>
      </c>
      <c r="D196" s="67" t="s">
        <v>283</v>
      </c>
      <c r="E196" s="140" t="s">
        <v>291</v>
      </c>
      <c r="F196" s="141"/>
      <c r="G196" s="68" t="s">
        <v>106</v>
      </c>
      <c r="H196" s="33">
        <v>1403517.75</v>
      </c>
      <c r="I196" s="36">
        <v>0</v>
      </c>
      <c r="J196" s="37">
        <v>1403517.75</v>
      </c>
      <c r="K196" s="41" t="str">
        <f t="shared" si="2"/>
        <v>00004129450010080240</v>
      </c>
      <c r="L196" s="7" t="s">
        <v>293</v>
      </c>
    </row>
    <row r="197" spans="1:12" s="50" customFormat="1">
      <c r="A197" s="42" t="s">
        <v>107</v>
      </c>
      <c r="B197" s="43" t="s">
        <v>7</v>
      </c>
      <c r="C197" s="44" t="s">
        <v>70</v>
      </c>
      <c r="D197" s="69" t="s">
        <v>283</v>
      </c>
      <c r="E197" s="133" t="s">
        <v>291</v>
      </c>
      <c r="F197" s="134"/>
      <c r="G197" s="70" t="s">
        <v>108</v>
      </c>
      <c r="H197" s="45">
        <v>1403517.75</v>
      </c>
      <c r="I197" s="46">
        <v>0</v>
      </c>
      <c r="J197" s="47">
        <f>IF(IF(H197="",0,H197)=0,0,(IF(H197&gt;0,IF(I197&gt;H197,0,H197-I197),IF(I197&gt;H197,H197-I197,0))))</f>
        <v>1403517.75</v>
      </c>
      <c r="K197" s="41" t="str">
        <f t="shared" si="2"/>
        <v>00004129450010080244</v>
      </c>
      <c r="L197" s="49" t="str">
        <f>C197 &amp; D197 &amp;E197 &amp; F197 &amp; G197</f>
        <v>00004129450010080244</v>
      </c>
    </row>
    <row r="198" spans="1:12">
      <c r="A198" s="38" t="s">
        <v>294</v>
      </c>
      <c r="B198" s="39" t="s">
        <v>7</v>
      </c>
      <c r="C198" s="40" t="s">
        <v>70</v>
      </c>
      <c r="D198" s="67" t="s">
        <v>296</v>
      </c>
      <c r="E198" s="140" t="s">
        <v>94</v>
      </c>
      <c r="F198" s="141"/>
      <c r="G198" s="68" t="s">
        <v>70</v>
      </c>
      <c r="H198" s="33">
        <v>28834666.140000001</v>
      </c>
      <c r="I198" s="36">
        <v>988725.22</v>
      </c>
      <c r="J198" s="37">
        <v>27845940.920000002</v>
      </c>
      <c r="K198" s="41" t="str">
        <f t="shared" si="2"/>
        <v>00005000000000000000</v>
      </c>
      <c r="L198" s="7" t="s">
        <v>295</v>
      </c>
    </row>
    <row r="199" spans="1:12">
      <c r="A199" s="38" t="s">
        <v>297</v>
      </c>
      <c r="B199" s="39" t="s">
        <v>7</v>
      </c>
      <c r="C199" s="40" t="s">
        <v>70</v>
      </c>
      <c r="D199" s="67" t="s">
        <v>299</v>
      </c>
      <c r="E199" s="140" t="s">
        <v>94</v>
      </c>
      <c r="F199" s="141"/>
      <c r="G199" s="68" t="s">
        <v>70</v>
      </c>
      <c r="H199" s="33">
        <v>7137298.1399999997</v>
      </c>
      <c r="I199" s="36">
        <v>150966.26999999999</v>
      </c>
      <c r="J199" s="37">
        <v>6986331.8700000001</v>
      </c>
      <c r="K199" s="41" t="str">
        <f t="shared" si="2"/>
        <v>00005010000000000000</v>
      </c>
      <c r="L199" s="7" t="s">
        <v>298</v>
      </c>
    </row>
    <row r="200" spans="1:12" ht="22.5">
      <c r="A200" s="38" t="s">
        <v>300</v>
      </c>
      <c r="B200" s="39" t="s">
        <v>7</v>
      </c>
      <c r="C200" s="40" t="s">
        <v>70</v>
      </c>
      <c r="D200" s="67" t="s">
        <v>299</v>
      </c>
      <c r="E200" s="140" t="s">
        <v>302</v>
      </c>
      <c r="F200" s="141"/>
      <c r="G200" s="68" t="s">
        <v>70</v>
      </c>
      <c r="H200" s="33">
        <v>1636720</v>
      </c>
      <c r="I200" s="36">
        <v>0</v>
      </c>
      <c r="J200" s="37">
        <v>1636720</v>
      </c>
      <c r="K200" s="41" t="str">
        <f t="shared" ref="K200:K263" si="3">C200 &amp; D200 &amp;E200 &amp; F200 &amp; G200</f>
        <v>00005012400111100000</v>
      </c>
      <c r="L200" s="7" t="s">
        <v>301</v>
      </c>
    </row>
    <row r="201" spans="1:12" ht="22.5">
      <c r="A201" s="38" t="s">
        <v>207</v>
      </c>
      <c r="B201" s="39" t="s">
        <v>7</v>
      </c>
      <c r="C201" s="40" t="s">
        <v>70</v>
      </c>
      <c r="D201" s="67" t="s">
        <v>299</v>
      </c>
      <c r="E201" s="140" t="s">
        <v>302</v>
      </c>
      <c r="F201" s="141"/>
      <c r="G201" s="68" t="s">
        <v>209</v>
      </c>
      <c r="H201" s="33">
        <v>1636720</v>
      </c>
      <c r="I201" s="36">
        <v>0</v>
      </c>
      <c r="J201" s="37">
        <v>1636720</v>
      </c>
      <c r="K201" s="41" t="str">
        <f t="shared" si="3"/>
        <v>00005012400111100400</v>
      </c>
      <c r="L201" s="7" t="s">
        <v>303</v>
      </c>
    </row>
    <row r="202" spans="1:12">
      <c r="A202" s="38" t="s">
        <v>210</v>
      </c>
      <c r="B202" s="39" t="s">
        <v>7</v>
      </c>
      <c r="C202" s="40" t="s">
        <v>70</v>
      </c>
      <c r="D202" s="67" t="s">
        <v>299</v>
      </c>
      <c r="E202" s="140" t="s">
        <v>302</v>
      </c>
      <c r="F202" s="141"/>
      <c r="G202" s="68" t="s">
        <v>212</v>
      </c>
      <c r="H202" s="33">
        <v>1636720</v>
      </c>
      <c r="I202" s="36">
        <v>0</v>
      </c>
      <c r="J202" s="37">
        <v>1636720</v>
      </c>
      <c r="K202" s="41" t="str">
        <f t="shared" si="3"/>
        <v>00005012400111100410</v>
      </c>
      <c r="L202" s="7" t="s">
        <v>304</v>
      </c>
    </row>
    <row r="203" spans="1:12" s="50" customFormat="1" ht="33.75">
      <c r="A203" s="42" t="s">
        <v>305</v>
      </c>
      <c r="B203" s="43" t="s">
        <v>7</v>
      </c>
      <c r="C203" s="44" t="s">
        <v>70</v>
      </c>
      <c r="D203" s="69" t="s">
        <v>299</v>
      </c>
      <c r="E203" s="133" t="s">
        <v>302</v>
      </c>
      <c r="F203" s="134"/>
      <c r="G203" s="70" t="s">
        <v>306</v>
      </c>
      <c r="H203" s="45">
        <v>1636720</v>
      </c>
      <c r="I203" s="46">
        <v>0</v>
      </c>
      <c r="J203" s="47">
        <f>IF(IF(H203="",0,H203)=0,0,(IF(H203&gt;0,IF(I203&gt;H203,0,H203-I203),IF(I203&gt;H203,H203-I203,0))))</f>
        <v>1636720</v>
      </c>
      <c r="K203" s="41" t="str">
        <f t="shared" si="3"/>
        <v>00005012400111100412</v>
      </c>
      <c r="L203" s="49" t="str">
        <f>C203 &amp; D203 &amp;E203 &amp; F203 &amp; G203</f>
        <v>00005012400111100412</v>
      </c>
    </row>
    <row r="204" spans="1:12">
      <c r="A204" s="38" t="s">
        <v>307</v>
      </c>
      <c r="B204" s="39" t="s">
        <v>7</v>
      </c>
      <c r="C204" s="40" t="s">
        <v>70</v>
      </c>
      <c r="D204" s="67" t="s">
        <v>299</v>
      </c>
      <c r="E204" s="140" t="s">
        <v>309</v>
      </c>
      <c r="F204" s="141"/>
      <c r="G204" s="68" t="s">
        <v>70</v>
      </c>
      <c r="H204" s="33">
        <v>55800</v>
      </c>
      <c r="I204" s="36">
        <v>55800</v>
      </c>
      <c r="J204" s="37">
        <v>0</v>
      </c>
      <c r="K204" s="41" t="str">
        <f t="shared" si="3"/>
        <v>00005012400111500000</v>
      </c>
      <c r="L204" s="7" t="s">
        <v>308</v>
      </c>
    </row>
    <row r="205" spans="1:12" ht="22.5">
      <c r="A205" s="38" t="s">
        <v>102</v>
      </c>
      <c r="B205" s="39" t="s">
        <v>7</v>
      </c>
      <c r="C205" s="40" t="s">
        <v>70</v>
      </c>
      <c r="D205" s="67" t="s">
        <v>299</v>
      </c>
      <c r="E205" s="140" t="s">
        <v>309</v>
      </c>
      <c r="F205" s="141"/>
      <c r="G205" s="68" t="s">
        <v>7</v>
      </c>
      <c r="H205" s="33">
        <v>55800</v>
      </c>
      <c r="I205" s="36">
        <v>55800</v>
      </c>
      <c r="J205" s="37">
        <v>0</v>
      </c>
      <c r="K205" s="41" t="str">
        <f t="shared" si="3"/>
        <v>00005012400111500200</v>
      </c>
      <c r="L205" s="7" t="s">
        <v>310</v>
      </c>
    </row>
    <row r="206" spans="1:12" ht="22.5">
      <c r="A206" s="38" t="s">
        <v>104</v>
      </c>
      <c r="B206" s="39" t="s">
        <v>7</v>
      </c>
      <c r="C206" s="40" t="s">
        <v>70</v>
      </c>
      <c r="D206" s="67" t="s">
        <v>299</v>
      </c>
      <c r="E206" s="140" t="s">
        <v>309</v>
      </c>
      <c r="F206" s="141"/>
      <c r="G206" s="68" t="s">
        <v>106</v>
      </c>
      <c r="H206" s="33">
        <v>55800</v>
      </c>
      <c r="I206" s="36">
        <v>55800</v>
      </c>
      <c r="J206" s="37">
        <v>0</v>
      </c>
      <c r="K206" s="41" t="str">
        <f t="shared" si="3"/>
        <v>00005012400111500240</v>
      </c>
      <c r="L206" s="7" t="s">
        <v>311</v>
      </c>
    </row>
    <row r="207" spans="1:12" s="50" customFormat="1">
      <c r="A207" s="42" t="s">
        <v>107</v>
      </c>
      <c r="B207" s="43" t="s">
        <v>7</v>
      </c>
      <c r="C207" s="44" t="s">
        <v>70</v>
      </c>
      <c r="D207" s="69" t="s">
        <v>299</v>
      </c>
      <c r="E207" s="133" t="s">
        <v>309</v>
      </c>
      <c r="F207" s="134"/>
      <c r="G207" s="70" t="s">
        <v>108</v>
      </c>
      <c r="H207" s="45">
        <v>55800</v>
      </c>
      <c r="I207" s="46">
        <v>55800</v>
      </c>
      <c r="J207" s="47">
        <f>IF(IF(H207="",0,H207)=0,0,(IF(H207&gt;0,IF(I207&gt;H207,0,H207-I207),IF(I207&gt;H207,H207-I207,0))))</f>
        <v>0</v>
      </c>
      <c r="K207" s="41" t="str">
        <f t="shared" si="3"/>
        <v>00005012400111500244</v>
      </c>
      <c r="L207" s="49" t="str">
        <f>C207 &amp; D207 &amp;E207 &amp; F207 &amp; G207</f>
        <v>00005012400111500244</v>
      </c>
    </row>
    <row r="208" spans="1:12" ht="22.5">
      <c r="A208" s="38" t="s">
        <v>312</v>
      </c>
      <c r="B208" s="39" t="s">
        <v>7</v>
      </c>
      <c r="C208" s="40" t="s">
        <v>70</v>
      </c>
      <c r="D208" s="67" t="s">
        <v>299</v>
      </c>
      <c r="E208" s="140" t="s">
        <v>314</v>
      </c>
      <c r="F208" s="141"/>
      <c r="G208" s="68" t="s">
        <v>70</v>
      </c>
      <c r="H208" s="33">
        <v>1809920</v>
      </c>
      <c r="I208" s="36">
        <v>0</v>
      </c>
      <c r="J208" s="37">
        <v>1809920</v>
      </c>
      <c r="K208" s="41" t="str">
        <f t="shared" si="3"/>
        <v>00005019450010470000</v>
      </c>
      <c r="L208" s="7" t="s">
        <v>313</v>
      </c>
    </row>
    <row r="209" spans="1:12" ht="22.5">
      <c r="A209" s="38" t="s">
        <v>207</v>
      </c>
      <c r="B209" s="39" t="s">
        <v>7</v>
      </c>
      <c r="C209" s="40" t="s">
        <v>70</v>
      </c>
      <c r="D209" s="67" t="s">
        <v>299</v>
      </c>
      <c r="E209" s="140" t="s">
        <v>314</v>
      </c>
      <c r="F209" s="141"/>
      <c r="G209" s="68" t="s">
        <v>209</v>
      </c>
      <c r="H209" s="33">
        <v>1809920</v>
      </c>
      <c r="I209" s="36">
        <v>0</v>
      </c>
      <c r="J209" s="37">
        <v>1809920</v>
      </c>
      <c r="K209" s="41" t="str">
        <f t="shared" si="3"/>
        <v>00005019450010470400</v>
      </c>
      <c r="L209" s="7" t="s">
        <v>315</v>
      </c>
    </row>
    <row r="210" spans="1:12">
      <c r="A210" s="38" t="s">
        <v>210</v>
      </c>
      <c r="B210" s="39" t="s">
        <v>7</v>
      </c>
      <c r="C210" s="40" t="s">
        <v>70</v>
      </c>
      <c r="D210" s="67" t="s">
        <v>299</v>
      </c>
      <c r="E210" s="140" t="s">
        <v>314</v>
      </c>
      <c r="F210" s="141"/>
      <c r="G210" s="68" t="s">
        <v>212</v>
      </c>
      <c r="H210" s="33">
        <v>1809920</v>
      </c>
      <c r="I210" s="36">
        <v>0</v>
      </c>
      <c r="J210" s="37">
        <v>1809920</v>
      </c>
      <c r="K210" s="41" t="str">
        <f t="shared" si="3"/>
        <v>00005019450010470410</v>
      </c>
      <c r="L210" s="7" t="s">
        <v>316</v>
      </c>
    </row>
    <row r="211" spans="1:12" s="50" customFormat="1" ht="33.75">
      <c r="A211" s="42" t="s">
        <v>305</v>
      </c>
      <c r="B211" s="43" t="s">
        <v>7</v>
      </c>
      <c r="C211" s="44" t="s">
        <v>70</v>
      </c>
      <c r="D211" s="69" t="s">
        <v>299</v>
      </c>
      <c r="E211" s="133" t="s">
        <v>314</v>
      </c>
      <c r="F211" s="134"/>
      <c r="G211" s="70" t="s">
        <v>306</v>
      </c>
      <c r="H211" s="45">
        <v>1809920</v>
      </c>
      <c r="I211" s="46">
        <v>0</v>
      </c>
      <c r="J211" s="47">
        <f>IF(IF(H211="",0,H211)=0,0,(IF(H211&gt;0,IF(I211&gt;H211,0,H211-I211),IF(I211&gt;H211,H211-I211,0))))</f>
        <v>1809920</v>
      </c>
      <c r="K211" s="41" t="str">
        <f t="shared" si="3"/>
        <v>00005019450010470412</v>
      </c>
      <c r="L211" s="49" t="str">
        <f>C211 &amp; D211 &amp;E211 &amp; F211 &amp; G211</f>
        <v>00005019450010470412</v>
      </c>
    </row>
    <row r="212" spans="1:12" ht="45">
      <c r="A212" s="38" t="s">
        <v>317</v>
      </c>
      <c r="B212" s="39" t="s">
        <v>7</v>
      </c>
      <c r="C212" s="40" t="s">
        <v>70</v>
      </c>
      <c r="D212" s="67" t="s">
        <v>299</v>
      </c>
      <c r="E212" s="140" t="s">
        <v>319</v>
      </c>
      <c r="F212" s="141"/>
      <c r="G212" s="68" t="s">
        <v>70</v>
      </c>
      <c r="H212" s="33">
        <v>1150000</v>
      </c>
      <c r="I212" s="36">
        <v>1330.41</v>
      </c>
      <c r="J212" s="37">
        <v>1148669.5900000001</v>
      </c>
      <c r="K212" s="41" t="str">
        <f t="shared" si="3"/>
        <v>00005019450081010000</v>
      </c>
      <c r="L212" s="7" t="s">
        <v>318</v>
      </c>
    </row>
    <row r="213" spans="1:12" ht="22.5">
      <c r="A213" s="38" t="s">
        <v>102</v>
      </c>
      <c r="B213" s="39" t="s">
        <v>7</v>
      </c>
      <c r="C213" s="40" t="s">
        <v>70</v>
      </c>
      <c r="D213" s="67" t="s">
        <v>299</v>
      </c>
      <c r="E213" s="140" t="s">
        <v>319</v>
      </c>
      <c r="F213" s="141"/>
      <c r="G213" s="68" t="s">
        <v>7</v>
      </c>
      <c r="H213" s="33">
        <v>1150000</v>
      </c>
      <c r="I213" s="36">
        <v>1330.41</v>
      </c>
      <c r="J213" s="37">
        <v>1148669.5900000001</v>
      </c>
      <c r="K213" s="41" t="str">
        <f t="shared" si="3"/>
        <v>00005019450081010200</v>
      </c>
      <c r="L213" s="7" t="s">
        <v>320</v>
      </c>
    </row>
    <row r="214" spans="1:12" ht="22.5">
      <c r="A214" s="38" t="s">
        <v>104</v>
      </c>
      <c r="B214" s="39" t="s">
        <v>7</v>
      </c>
      <c r="C214" s="40" t="s">
        <v>70</v>
      </c>
      <c r="D214" s="67" t="s">
        <v>299</v>
      </c>
      <c r="E214" s="140" t="s">
        <v>319</v>
      </c>
      <c r="F214" s="141"/>
      <c r="G214" s="68" t="s">
        <v>106</v>
      </c>
      <c r="H214" s="33">
        <v>1150000</v>
      </c>
      <c r="I214" s="36">
        <v>1330.41</v>
      </c>
      <c r="J214" s="37">
        <v>1148669.5900000001</v>
      </c>
      <c r="K214" s="41" t="str">
        <f t="shared" si="3"/>
        <v>00005019450081010240</v>
      </c>
      <c r="L214" s="7" t="s">
        <v>321</v>
      </c>
    </row>
    <row r="215" spans="1:12" s="50" customFormat="1">
      <c r="A215" s="42" t="s">
        <v>107</v>
      </c>
      <c r="B215" s="43" t="s">
        <v>7</v>
      </c>
      <c r="C215" s="44" t="s">
        <v>70</v>
      </c>
      <c r="D215" s="69" t="s">
        <v>299</v>
      </c>
      <c r="E215" s="133" t="s">
        <v>319</v>
      </c>
      <c r="F215" s="134"/>
      <c r="G215" s="70" t="s">
        <v>108</v>
      </c>
      <c r="H215" s="45">
        <v>1150000</v>
      </c>
      <c r="I215" s="46">
        <v>1330.41</v>
      </c>
      <c r="J215" s="47">
        <f>IF(IF(H215="",0,H215)=0,0,(IF(H215&gt;0,IF(I215&gt;H215,0,H215-I215),IF(I215&gt;H215,H215-I215,0))))</f>
        <v>1148669.5900000001</v>
      </c>
      <c r="K215" s="41" t="str">
        <f t="shared" si="3"/>
        <v>00005019450081010244</v>
      </c>
      <c r="L215" s="49" t="str">
        <f>C215 &amp; D215 &amp;E215 &amp; F215 &amp; G215</f>
        <v>00005019450081010244</v>
      </c>
    </row>
    <row r="216" spans="1:12" ht="45">
      <c r="A216" s="38" t="s">
        <v>322</v>
      </c>
      <c r="B216" s="39" t="s">
        <v>7</v>
      </c>
      <c r="C216" s="40" t="s">
        <v>70</v>
      </c>
      <c r="D216" s="67" t="s">
        <v>299</v>
      </c>
      <c r="E216" s="140" t="s">
        <v>324</v>
      </c>
      <c r="F216" s="141"/>
      <c r="G216" s="68" t="s">
        <v>70</v>
      </c>
      <c r="H216" s="33">
        <v>2444858.14</v>
      </c>
      <c r="I216" s="36">
        <v>93835.86</v>
      </c>
      <c r="J216" s="37">
        <v>2351022.2799999998</v>
      </c>
      <c r="K216" s="41" t="str">
        <f t="shared" si="3"/>
        <v>00005019450081020000</v>
      </c>
      <c r="L216" s="7" t="s">
        <v>323</v>
      </c>
    </row>
    <row r="217" spans="1:12" ht="22.5">
      <c r="A217" s="38" t="s">
        <v>102</v>
      </c>
      <c r="B217" s="39" t="s">
        <v>7</v>
      </c>
      <c r="C217" s="40" t="s">
        <v>70</v>
      </c>
      <c r="D217" s="67" t="s">
        <v>299</v>
      </c>
      <c r="E217" s="140" t="s">
        <v>324</v>
      </c>
      <c r="F217" s="141"/>
      <c r="G217" s="68" t="s">
        <v>7</v>
      </c>
      <c r="H217" s="33">
        <v>1944858.14</v>
      </c>
      <c r="I217" s="36">
        <v>0</v>
      </c>
      <c r="J217" s="37">
        <v>1944858.14</v>
      </c>
      <c r="K217" s="41" t="str">
        <f t="shared" si="3"/>
        <v>00005019450081020200</v>
      </c>
      <c r="L217" s="7" t="s">
        <v>325</v>
      </c>
    </row>
    <row r="218" spans="1:12" ht="22.5">
      <c r="A218" s="38" t="s">
        <v>104</v>
      </c>
      <c r="B218" s="39" t="s">
        <v>7</v>
      </c>
      <c r="C218" s="40" t="s">
        <v>70</v>
      </c>
      <c r="D218" s="67" t="s">
        <v>299</v>
      </c>
      <c r="E218" s="140" t="s">
        <v>324</v>
      </c>
      <c r="F218" s="141"/>
      <c r="G218" s="68" t="s">
        <v>106</v>
      </c>
      <c r="H218" s="33">
        <v>1944858.14</v>
      </c>
      <c r="I218" s="36">
        <v>0</v>
      </c>
      <c r="J218" s="37">
        <v>1944858.14</v>
      </c>
      <c r="K218" s="41" t="str">
        <f t="shared" si="3"/>
        <v>00005019450081020240</v>
      </c>
      <c r="L218" s="7" t="s">
        <v>326</v>
      </c>
    </row>
    <row r="219" spans="1:12" s="50" customFormat="1" ht="22.5">
      <c r="A219" s="42" t="s">
        <v>327</v>
      </c>
      <c r="B219" s="43" t="s">
        <v>7</v>
      </c>
      <c r="C219" s="44" t="s">
        <v>70</v>
      </c>
      <c r="D219" s="69" t="s">
        <v>299</v>
      </c>
      <c r="E219" s="133" t="s">
        <v>324</v>
      </c>
      <c r="F219" s="134"/>
      <c r="G219" s="70" t="s">
        <v>328</v>
      </c>
      <c r="H219" s="45">
        <v>1858420</v>
      </c>
      <c r="I219" s="46">
        <v>0</v>
      </c>
      <c r="J219" s="47">
        <f>IF(IF(H219="",0,H219)=0,0,(IF(H219&gt;0,IF(I219&gt;H219,0,H219-I219),IF(I219&gt;H219,H219-I219,0))))</f>
        <v>1858420</v>
      </c>
      <c r="K219" s="41" t="str">
        <f t="shared" si="3"/>
        <v>00005019450081020243</v>
      </c>
      <c r="L219" s="49" t="str">
        <f>C219 &amp; D219 &amp;E219 &amp; F219 &amp; G219</f>
        <v>00005019450081020243</v>
      </c>
    </row>
    <row r="220" spans="1:12" s="50" customFormat="1">
      <c r="A220" s="42" t="s">
        <v>107</v>
      </c>
      <c r="B220" s="43" t="s">
        <v>7</v>
      </c>
      <c r="C220" s="44" t="s">
        <v>70</v>
      </c>
      <c r="D220" s="69" t="s">
        <v>299</v>
      </c>
      <c r="E220" s="133" t="s">
        <v>324</v>
      </c>
      <c r="F220" s="134"/>
      <c r="G220" s="70" t="s">
        <v>108</v>
      </c>
      <c r="H220" s="45">
        <v>86438.14</v>
      </c>
      <c r="I220" s="46">
        <v>0</v>
      </c>
      <c r="J220" s="47">
        <f>IF(IF(H220="",0,H220)=0,0,(IF(H220&gt;0,IF(I220&gt;H220,0,H220-I220),IF(I220&gt;H220,H220-I220,0))))</f>
        <v>86438.14</v>
      </c>
      <c r="K220" s="41" t="str">
        <f t="shared" si="3"/>
        <v>00005019450081020244</v>
      </c>
      <c r="L220" s="49" t="str">
        <f>C220 &amp; D220 &amp;E220 &amp; F220 &amp; G220</f>
        <v>00005019450081020244</v>
      </c>
    </row>
    <row r="221" spans="1:12">
      <c r="A221" s="38" t="s">
        <v>135</v>
      </c>
      <c r="B221" s="39" t="s">
        <v>7</v>
      </c>
      <c r="C221" s="40" t="s">
        <v>70</v>
      </c>
      <c r="D221" s="67" t="s">
        <v>299</v>
      </c>
      <c r="E221" s="140" t="s">
        <v>324</v>
      </c>
      <c r="F221" s="141"/>
      <c r="G221" s="68" t="s">
        <v>137</v>
      </c>
      <c r="H221" s="33">
        <v>500000</v>
      </c>
      <c r="I221" s="36">
        <v>93835.86</v>
      </c>
      <c r="J221" s="37">
        <v>406164.14</v>
      </c>
      <c r="K221" s="41" t="str">
        <f t="shared" si="3"/>
        <v>00005019450081020800</v>
      </c>
      <c r="L221" s="7" t="s">
        <v>329</v>
      </c>
    </row>
    <row r="222" spans="1:12" ht="45">
      <c r="A222" s="38" t="s">
        <v>196</v>
      </c>
      <c r="B222" s="39" t="s">
        <v>7</v>
      </c>
      <c r="C222" s="40" t="s">
        <v>70</v>
      </c>
      <c r="D222" s="67" t="s">
        <v>299</v>
      </c>
      <c r="E222" s="140" t="s">
        <v>324</v>
      </c>
      <c r="F222" s="141"/>
      <c r="G222" s="68" t="s">
        <v>198</v>
      </c>
      <c r="H222" s="33">
        <v>500000</v>
      </c>
      <c r="I222" s="36">
        <v>93835.86</v>
      </c>
      <c r="J222" s="37">
        <v>406164.14</v>
      </c>
      <c r="K222" s="41" t="str">
        <f t="shared" si="3"/>
        <v>00005019450081020810</v>
      </c>
      <c r="L222" s="7" t="s">
        <v>330</v>
      </c>
    </row>
    <row r="223" spans="1:12" s="50" customFormat="1" ht="45">
      <c r="A223" s="42" t="s">
        <v>199</v>
      </c>
      <c r="B223" s="43" t="s">
        <v>7</v>
      </c>
      <c r="C223" s="44" t="s">
        <v>70</v>
      </c>
      <c r="D223" s="69" t="s">
        <v>299</v>
      </c>
      <c r="E223" s="133" t="s">
        <v>324</v>
      </c>
      <c r="F223" s="134"/>
      <c r="G223" s="70" t="s">
        <v>200</v>
      </c>
      <c r="H223" s="45">
        <v>500000</v>
      </c>
      <c r="I223" s="46">
        <v>93835.86</v>
      </c>
      <c r="J223" s="47">
        <f>IF(IF(H223="",0,H223)=0,0,(IF(H223&gt;0,IF(I223&gt;H223,0,H223-I223),IF(I223&gt;H223,H223-I223,0))))</f>
        <v>406164.14</v>
      </c>
      <c r="K223" s="41" t="str">
        <f t="shared" si="3"/>
        <v>00005019450081020811</v>
      </c>
      <c r="L223" s="49" t="str">
        <f>C223 &amp; D223 &amp;E223 &amp; F223 &amp; G223</f>
        <v>00005019450081020811</v>
      </c>
    </row>
    <row r="224" spans="1:12" ht="67.5">
      <c r="A224" s="38" t="s">
        <v>331</v>
      </c>
      <c r="B224" s="39" t="s">
        <v>7</v>
      </c>
      <c r="C224" s="40" t="s">
        <v>70</v>
      </c>
      <c r="D224" s="67" t="s">
        <v>299</v>
      </c>
      <c r="E224" s="140" t="s">
        <v>333</v>
      </c>
      <c r="F224" s="141"/>
      <c r="G224" s="68" t="s">
        <v>70</v>
      </c>
      <c r="H224" s="33">
        <v>40000</v>
      </c>
      <c r="I224" s="36">
        <v>0</v>
      </c>
      <c r="J224" s="37">
        <v>40000</v>
      </c>
      <c r="K224" s="41" t="str">
        <f t="shared" si="3"/>
        <v>00005019450081021000</v>
      </c>
      <c r="L224" s="7" t="s">
        <v>332</v>
      </c>
    </row>
    <row r="225" spans="1:12" ht="22.5">
      <c r="A225" s="38" t="s">
        <v>102</v>
      </c>
      <c r="B225" s="39" t="s">
        <v>7</v>
      </c>
      <c r="C225" s="40" t="s">
        <v>70</v>
      </c>
      <c r="D225" s="67" t="s">
        <v>299</v>
      </c>
      <c r="E225" s="140" t="s">
        <v>333</v>
      </c>
      <c r="F225" s="141"/>
      <c r="G225" s="68" t="s">
        <v>7</v>
      </c>
      <c r="H225" s="33">
        <v>40000</v>
      </c>
      <c r="I225" s="36">
        <v>0</v>
      </c>
      <c r="J225" s="37">
        <v>40000</v>
      </c>
      <c r="K225" s="41" t="str">
        <f t="shared" si="3"/>
        <v>00005019450081021200</v>
      </c>
      <c r="L225" s="7" t="s">
        <v>334</v>
      </c>
    </row>
    <row r="226" spans="1:12" ht="22.5">
      <c r="A226" s="38" t="s">
        <v>104</v>
      </c>
      <c r="B226" s="39" t="s">
        <v>7</v>
      </c>
      <c r="C226" s="40" t="s">
        <v>70</v>
      </c>
      <c r="D226" s="67" t="s">
        <v>299</v>
      </c>
      <c r="E226" s="140" t="s">
        <v>333</v>
      </c>
      <c r="F226" s="141"/>
      <c r="G226" s="68" t="s">
        <v>106</v>
      </c>
      <c r="H226" s="33">
        <v>40000</v>
      </c>
      <c r="I226" s="36">
        <v>0</v>
      </c>
      <c r="J226" s="37">
        <v>40000</v>
      </c>
      <c r="K226" s="41" t="str">
        <f t="shared" si="3"/>
        <v>00005019450081021240</v>
      </c>
      <c r="L226" s="7" t="s">
        <v>335</v>
      </c>
    </row>
    <row r="227" spans="1:12" s="50" customFormat="1" ht="22.5">
      <c r="A227" s="42" t="s">
        <v>327</v>
      </c>
      <c r="B227" s="43" t="s">
        <v>7</v>
      </c>
      <c r="C227" s="44" t="s">
        <v>70</v>
      </c>
      <c r="D227" s="69" t="s">
        <v>299</v>
      </c>
      <c r="E227" s="133" t="s">
        <v>333</v>
      </c>
      <c r="F227" s="134"/>
      <c r="G227" s="70" t="s">
        <v>328</v>
      </c>
      <c r="H227" s="45">
        <v>40000</v>
      </c>
      <c r="I227" s="46">
        <v>0</v>
      </c>
      <c r="J227" s="47">
        <f>IF(IF(H227="",0,H227)=0,0,(IF(H227&gt;0,IF(I227&gt;H227,0,H227-I227),IF(I227&gt;H227,H227-I227,0))))</f>
        <v>40000</v>
      </c>
      <c r="K227" s="41" t="str">
        <f t="shared" si="3"/>
        <v>00005019450081021243</v>
      </c>
      <c r="L227" s="49" t="str">
        <f>C227 &amp; D227 &amp;E227 &amp; F227 &amp; G227</f>
        <v>00005019450081021243</v>
      </c>
    </row>
    <row r="228" spans="1:12">
      <c r="A228" s="38" t="s">
        <v>336</v>
      </c>
      <c r="B228" s="39" t="s">
        <v>7</v>
      </c>
      <c r="C228" s="40" t="s">
        <v>70</v>
      </c>
      <c r="D228" s="67" t="s">
        <v>338</v>
      </c>
      <c r="E228" s="140" t="s">
        <v>94</v>
      </c>
      <c r="F228" s="141"/>
      <c r="G228" s="68" t="s">
        <v>70</v>
      </c>
      <c r="H228" s="33">
        <v>261000</v>
      </c>
      <c r="I228" s="36">
        <v>0</v>
      </c>
      <c r="J228" s="37">
        <v>261000</v>
      </c>
      <c r="K228" s="41" t="str">
        <f t="shared" si="3"/>
        <v>00005020000000000000</v>
      </c>
      <c r="L228" s="7" t="s">
        <v>337</v>
      </c>
    </row>
    <row r="229" spans="1:12" ht="22.5">
      <c r="A229" s="38" t="s">
        <v>339</v>
      </c>
      <c r="B229" s="39" t="s">
        <v>7</v>
      </c>
      <c r="C229" s="40" t="s">
        <v>70</v>
      </c>
      <c r="D229" s="67" t="s">
        <v>338</v>
      </c>
      <c r="E229" s="140" t="s">
        <v>341</v>
      </c>
      <c r="F229" s="141"/>
      <c r="G229" s="68" t="s">
        <v>70</v>
      </c>
      <c r="H229" s="33">
        <v>111000</v>
      </c>
      <c r="I229" s="36">
        <v>0</v>
      </c>
      <c r="J229" s="37">
        <v>111000</v>
      </c>
      <c r="K229" s="41" t="str">
        <f t="shared" si="3"/>
        <v>00005022500111110000</v>
      </c>
      <c r="L229" s="7" t="s">
        <v>340</v>
      </c>
    </row>
    <row r="230" spans="1:12" ht="22.5">
      <c r="A230" s="38" t="s">
        <v>102</v>
      </c>
      <c r="B230" s="39" t="s">
        <v>7</v>
      </c>
      <c r="C230" s="40" t="s">
        <v>70</v>
      </c>
      <c r="D230" s="67" t="s">
        <v>338</v>
      </c>
      <c r="E230" s="140" t="s">
        <v>341</v>
      </c>
      <c r="F230" s="141"/>
      <c r="G230" s="68" t="s">
        <v>7</v>
      </c>
      <c r="H230" s="33">
        <v>111000</v>
      </c>
      <c r="I230" s="36">
        <v>0</v>
      </c>
      <c r="J230" s="37">
        <v>111000</v>
      </c>
      <c r="K230" s="41" t="str">
        <f t="shared" si="3"/>
        <v>00005022500111110200</v>
      </c>
      <c r="L230" s="7" t="s">
        <v>342</v>
      </c>
    </row>
    <row r="231" spans="1:12" ht="22.5">
      <c r="A231" s="38" t="s">
        <v>104</v>
      </c>
      <c r="B231" s="39" t="s">
        <v>7</v>
      </c>
      <c r="C231" s="40" t="s">
        <v>70</v>
      </c>
      <c r="D231" s="67" t="s">
        <v>338</v>
      </c>
      <c r="E231" s="140" t="s">
        <v>341</v>
      </c>
      <c r="F231" s="141"/>
      <c r="G231" s="68" t="s">
        <v>106</v>
      </c>
      <c r="H231" s="33">
        <v>111000</v>
      </c>
      <c r="I231" s="36">
        <v>0</v>
      </c>
      <c r="J231" s="37">
        <v>111000</v>
      </c>
      <c r="K231" s="41" t="str">
        <f t="shared" si="3"/>
        <v>00005022500111110240</v>
      </c>
      <c r="L231" s="7" t="s">
        <v>343</v>
      </c>
    </row>
    <row r="232" spans="1:12" s="50" customFormat="1">
      <c r="A232" s="42" t="s">
        <v>107</v>
      </c>
      <c r="B232" s="43" t="s">
        <v>7</v>
      </c>
      <c r="C232" s="44" t="s">
        <v>70</v>
      </c>
      <c r="D232" s="69" t="s">
        <v>338</v>
      </c>
      <c r="E232" s="133" t="s">
        <v>341</v>
      </c>
      <c r="F232" s="134"/>
      <c r="G232" s="70" t="s">
        <v>108</v>
      </c>
      <c r="H232" s="45">
        <v>111000</v>
      </c>
      <c r="I232" s="46">
        <v>0</v>
      </c>
      <c r="J232" s="47">
        <f>IF(IF(H232="",0,H232)=0,0,(IF(H232&gt;0,IF(I232&gt;H232,0,H232-I232),IF(I232&gt;H232,H232-I232,0))))</f>
        <v>111000</v>
      </c>
      <c r="K232" s="41" t="str">
        <f t="shared" si="3"/>
        <v>00005022500111110244</v>
      </c>
      <c r="L232" s="49" t="str">
        <f>C232 &amp; D232 &amp;E232 &amp; F232 &amp; G232</f>
        <v>00005022500111110244</v>
      </c>
    </row>
    <row r="233" spans="1:12" ht="22.5">
      <c r="A233" s="38" t="s">
        <v>344</v>
      </c>
      <c r="B233" s="39" t="s">
        <v>7</v>
      </c>
      <c r="C233" s="40" t="s">
        <v>70</v>
      </c>
      <c r="D233" s="67" t="s">
        <v>338</v>
      </c>
      <c r="E233" s="140" t="s">
        <v>346</v>
      </c>
      <c r="F233" s="141"/>
      <c r="G233" s="68" t="s">
        <v>70</v>
      </c>
      <c r="H233" s="33">
        <v>150000</v>
      </c>
      <c r="I233" s="36">
        <v>0</v>
      </c>
      <c r="J233" s="37">
        <v>150000</v>
      </c>
      <c r="K233" s="41" t="str">
        <f t="shared" si="3"/>
        <v>00005022700241110000</v>
      </c>
      <c r="L233" s="7" t="s">
        <v>345</v>
      </c>
    </row>
    <row r="234" spans="1:12" ht="22.5">
      <c r="A234" s="38" t="s">
        <v>102</v>
      </c>
      <c r="B234" s="39" t="s">
        <v>7</v>
      </c>
      <c r="C234" s="40" t="s">
        <v>70</v>
      </c>
      <c r="D234" s="67" t="s">
        <v>338</v>
      </c>
      <c r="E234" s="140" t="s">
        <v>346</v>
      </c>
      <c r="F234" s="141"/>
      <c r="G234" s="68" t="s">
        <v>7</v>
      </c>
      <c r="H234" s="33">
        <v>150000</v>
      </c>
      <c r="I234" s="36">
        <v>0</v>
      </c>
      <c r="J234" s="37">
        <v>150000</v>
      </c>
      <c r="K234" s="41" t="str">
        <f t="shared" si="3"/>
        <v>00005022700241110200</v>
      </c>
      <c r="L234" s="7" t="s">
        <v>347</v>
      </c>
    </row>
    <row r="235" spans="1:12" ht="22.5">
      <c r="A235" s="38" t="s">
        <v>104</v>
      </c>
      <c r="B235" s="39" t="s">
        <v>7</v>
      </c>
      <c r="C235" s="40" t="s">
        <v>70</v>
      </c>
      <c r="D235" s="67" t="s">
        <v>338</v>
      </c>
      <c r="E235" s="140" t="s">
        <v>346</v>
      </c>
      <c r="F235" s="141"/>
      <c r="G235" s="68" t="s">
        <v>106</v>
      </c>
      <c r="H235" s="33">
        <v>150000</v>
      </c>
      <c r="I235" s="36">
        <v>0</v>
      </c>
      <c r="J235" s="37">
        <v>150000</v>
      </c>
      <c r="K235" s="41" t="str">
        <f t="shared" si="3"/>
        <v>00005022700241110240</v>
      </c>
      <c r="L235" s="7" t="s">
        <v>348</v>
      </c>
    </row>
    <row r="236" spans="1:12" s="50" customFormat="1">
      <c r="A236" s="42" t="s">
        <v>107</v>
      </c>
      <c r="B236" s="43" t="s">
        <v>7</v>
      </c>
      <c r="C236" s="44" t="s">
        <v>70</v>
      </c>
      <c r="D236" s="69" t="s">
        <v>338</v>
      </c>
      <c r="E236" s="133" t="s">
        <v>346</v>
      </c>
      <c r="F236" s="134"/>
      <c r="G236" s="70" t="s">
        <v>108</v>
      </c>
      <c r="H236" s="45">
        <v>150000</v>
      </c>
      <c r="I236" s="46">
        <v>0</v>
      </c>
      <c r="J236" s="47">
        <f>IF(IF(H236="",0,H236)=0,0,(IF(H236&gt;0,IF(I236&gt;H236,0,H236-I236),IF(I236&gt;H236,H236-I236,0))))</f>
        <v>150000</v>
      </c>
      <c r="K236" s="41" t="str">
        <f t="shared" si="3"/>
        <v>00005022700241110244</v>
      </c>
      <c r="L236" s="49" t="str">
        <f>C236 &amp; D236 &amp;E236 &amp; F236 &amp; G236</f>
        <v>00005022700241110244</v>
      </c>
    </row>
    <row r="237" spans="1:12">
      <c r="A237" s="38" t="s">
        <v>349</v>
      </c>
      <c r="B237" s="39" t="s">
        <v>7</v>
      </c>
      <c r="C237" s="40" t="s">
        <v>70</v>
      </c>
      <c r="D237" s="67" t="s">
        <v>351</v>
      </c>
      <c r="E237" s="140" t="s">
        <v>94</v>
      </c>
      <c r="F237" s="141"/>
      <c r="G237" s="68" t="s">
        <v>70</v>
      </c>
      <c r="H237" s="33">
        <v>21143418</v>
      </c>
      <c r="I237" s="36">
        <v>788933.95</v>
      </c>
      <c r="J237" s="37">
        <v>20354484.050000001</v>
      </c>
      <c r="K237" s="41" t="str">
        <f t="shared" si="3"/>
        <v>00005030000000000000</v>
      </c>
      <c r="L237" s="7" t="s">
        <v>350</v>
      </c>
    </row>
    <row r="238" spans="1:12" ht="67.5">
      <c r="A238" s="38" t="s">
        <v>352</v>
      </c>
      <c r="B238" s="39" t="s">
        <v>7</v>
      </c>
      <c r="C238" s="40" t="s">
        <v>70</v>
      </c>
      <c r="D238" s="67" t="s">
        <v>351</v>
      </c>
      <c r="E238" s="140" t="s">
        <v>354</v>
      </c>
      <c r="F238" s="141"/>
      <c r="G238" s="68" t="s">
        <v>70</v>
      </c>
      <c r="H238" s="33">
        <v>671134</v>
      </c>
      <c r="I238" s="36">
        <v>0</v>
      </c>
      <c r="J238" s="37">
        <v>671134</v>
      </c>
      <c r="K238" s="41" t="str">
        <f t="shared" si="3"/>
        <v>000050310001L5550000</v>
      </c>
      <c r="L238" s="7" t="s">
        <v>353</v>
      </c>
    </row>
    <row r="239" spans="1:12">
      <c r="A239" s="38" t="s">
        <v>135</v>
      </c>
      <c r="B239" s="39" t="s">
        <v>7</v>
      </c>
      <c r="C239" s="40" t="s">
        <v>70</v>
      </c>
      <c r="D239" s="67" t="s">
        <v>351</v>
      </c>
      <c r="E239" s="140" t="s">
        <v>354</v>
      </c>
      <c r="F239" s="141"/>
      <c r="G239" s="68" t="s">
        <v>137</v>
      </c>
      <c r="H239" s="33">
        <v>671134</v>
      </c>
      <c r="I239" s="36">
        <v>0</v>
      </c>
      <c r="J239" s="37">
        <v>671134</v>
      </c>
      <c r="K239" s="41" t="str">
        <f t="shared" si="3"/>
        <v>000050310001L5550800</v>
      </c>
      <c r="L239" s="7" t="s">
        <v>355</v>
      </c>
    </row>
    <row r="240" spans="1:12" ht="45">
      <c r="A240" s="38" t="s">
        <v>196</v>
      </c>
      <c r="B240" s="39" t="s">
        <v>7</v>
      </c>
      <c r="C240" s="40" t="s">
        <v>70</v>
      </c>
      <c r="D240" s="67" t="s">
        <v>351</v>
      </c>
      <c r="E240" s="140" t="s">
        <v>354</v>
      </c>
      <c r="F240" s="141"/>
      <c r="G240" s="68" t="s">
        <v>198</v>
      </c>
      <c r="H240" s="33">
        <v>671134</v>
      </c>
      <c r="I240" s="36">
        <v>0</v>
      </c>
      <c r="J240" s="37">
        <v>671134</v>
      </c>
      <c r="K240" s="41" t="str">
        <f t="shared" si="3"/>
        <v>000050310001L5550810</v>
      </c>
      <c r="L240" s="7" t="s">
        <v>356</v>
      </c>
    </row>
    <row r="241" spans="1:12" s="50" customFormat="1" ht="45">
      <c r="A241" s="42" t="s">
        <v>199</v>
      </c>
      <c r="B241" s="43" t="s">
        <v>7</v>
      </c>
      <c r="C241" s="44" t="s">
        <v>70</v>
      </c>
      <c r="D241" s="69" t="s">
        <v>351</v>
      </c>
      <c r="E241" s="133" t="s">
        <v>354</v>
      </c>
      <c r="F241" s="134"/>
      <c r="G241" s="70" t="s">
        <v>200</v>
      </c>
      <c r="H241" s="45">
        <v>671134</v>
      </c>
      <c r="I241" s="46">
        <v>0</v>
      </c>
      <c r="J241" s="47">
        <f>IF(IF(H241="",0,H241)=0,0,(IF(H241&gt;0,IF(I241&gt;H241,0,H241-I241),IF(I241&gt;H241,H241-I241,0))))</f>
        <v>671134</v>
      </c>
      <c r="K241" s="41" t="str">
        <f t="shared" si="3"/>
        <v>000050310001L5550811</v>
      </c>
      <c r="L241" s="49" t="str">
        <f>C241 &amp; D241 &amp;E241 &amp; F241 &amp; G241</f>
        <v>000050310001L5550811</v>
      </c>
    </row>
    <row r="242" spans="1:12" ht="67.5">
      <c r="A242" s="38" t="s">
        <v>357</v>
      </c>
      <c r="B242" s="39" t="s">
        <v>7</v>
      </c>
      <c r="C242" s="40" t="s">
        <v>70</v>
      </c>
      <c r="D242" s="67" t="s">
        <v>351</v>
      </c>
      <c r="E242" s="140" t="s">
        <v>359</v>
      </c>
      <c r="F242" s="141"/>
      <c r="G242" s="68" t="s">
        <v>70</v>
      </c>
      <c r="H242" s="33">
        <v>2768866</v>
      </c>
      <c r="I242" s="36">
        <v>0</v>
      </c>
      <c r="J242" s="37">
        <v>2768866</v>
      </c>
      <c r="K242" s="41" t="str">
        <f t="shared" si="3"/>
        <v>000050310002L5550000</v>
      </c>
      <c r="L242" s="7" t="s">
        <v>358</v>
      </c>
    </row>
    <row r="243" spans="1:12" ht="22.5">
      <c r="A243" s="38" t="s">
        <v>102</v>
      </c>
      <c r="B243" s="39" t="s">
        <v>7</v>
      </c>
      <c r="C243" s="40" t="s">
        <v>70</v>
      </c>
      <c r="D243" s="67" t="s">
        <v>351</v>
      </c>
      <c r="E243" s="140" t="s">
        <v>359</v>
      </c>
      <c r="F243" s="141"/>
      <c r="G243" s="68" t="s">
        <v>7</v>
      </c>
      <c r="H243" s="33">
        <v>2768866</v>
      </c>
      <c r="I243" s="36">
        <v>0</v>
      </c>
      <c r="J243" s="37">
        <v>2768866</v>
      </c>
      <c r="K243" s="41" t="str">
        <f t="shared" si="3"/>
        <v>000050310002L5550200</v>
      </c>
      <c r="L243" s="7" t="s">
        <v>360</v>
      </c>
    </row>
    <row r="244" spans="1:12" ht="22.5">
      <c r="A244" s="38" t="s">
        <v>104</v>
      </c>
      <c r="B244" s="39" t="s">
        <v>7</v>
      </c>
      <c r="C244" s="40" t="s">
        <v>70</v>
      </c>
      <c r="D244" s="67" t="s">
        <v>351</v>
      </c>
      <c r="E244" s="140" t="s">
        <v>359</v>
      </c>
      <c r="F244" s="141"/>
      <c r="G244" s="68" t="s">
        <v>106</v>
      </c>
      <c r="H244" s="33">
        <v>2768866</v>
      </c>
      <c r="I244" s="36">
        <v>0</v>
      </c>
      <c r="J244" s="37">
        <v>2768866</v>
      </c>
      <c r="K244" s="41" t="str">
        <f t="shared" si="3"/>
        <v>000050310002L5550240</v>
      </c>
      <c r="L244" s="7" t="s">
        <v>361</v>
      </c>
    </row>
    <row r="245" spans="1:12" s="50" customFormat="1">
      <c r="A245" s="42" t="s">
        <v>107</v>
      </c>
      <c r="B245" s="43" t="s">
        <v>7</v>
      </c>
      <c r="C245" s="44" t="s">
        <v>70</v>
      </c>
      <c r="D245" s="69" t="s">
        <v>351</v>
      </c>
      <c r="E245" s="133" t="s">
        <v>359</v>
      </c>
      <c r="F245" s="134"/>
      <c r="G245" s="70" t="s">
        <v>108</v>
      </c>
      <c r="H245" s="45">
        <v>2768866</v>
      </c>
      <c r="I245" s="46">
        <v>0</v>
      </c>
      <c r="J245" s="47">
        <f>IF(IF(H245="",0,H245)=0,0,(IF(H245&gt;0,IF(I245&gt;H245,0,H245-I245),IF(I245&gt;H245,H245-I245,0))))</f>
        <v>2768866</v>
      </c>
      <c r="K245" s="41" t="str">
        <f t="shared" si="3"/>
        <v>000050310002L5550244</v>
      </c>
      <c r="L245" s="49" t="str">
        <f>C245 &amp; D245 &amp;E245 &amp; F245 &amp; G245</f>
        <v>000050310002L5550244</v>
      </c>
    </row>
    <row r="246" spans="1:12" ht="22.5">
      <c r="A246" s="38" t="s">
        <v>362</v>
      </c>
      <c r="B246" s="39" t="s">
        <v>7</v>
      </c>
      <c r="C246" s="40" t="s">
        <v>70</v>
      </c>
      <c r="D246" s="67" t="s">
        <v>351</v>
      </c>
      <c r="E246" s="140" t="s">
        <v>364</v>
      </c>
      <c r="F246" s="141"/>
      <c r="G246" s="68" t="s">
        <v>70</v>
      </c>
      <c r="H246" s="33">
        <v>60000</v>
      </c>
      <c r="I246" s="36">
        <v>0</v>
      </c>
      <c r="J246" s="37">
        <v>60000</v>
      </c>
      <c r="K246" s="41" t="str">
        <f t="shared" si="3"/>
        <v>00005031000460240000</v>
      </c>
      <c r="L246" s="7" t="s">
        <v>363</v>
      </c>
    </row>
    <row r="247" spans="1:12" ht="22.5">
      <c r="A247" s="38" t="s">
        <v>102</v>
      </c>
      <c r="B247" s="39" t="s">
        <v>7</v>
      </c>
      <c r="C247" s="40" t="s">
        <v>70</v>
      </c>
      <c r="D247" s="67" t="s">
        <v>351</v>
      </c>
      <c r="E247" s="140" t="s">
        <v>364</v>
      </c>
      <c r="F247" s="141"/>
      <c r="G247" s="68" t="s">
        <v>7</v>
      </c>
      <c r="H247" s="33">
        <v>60000</v>
      </c>
      <c r="I247" s="36">
        <v>0</v>
      </c>
      <c r="J247" s="37">
        <v>60000</v>
      </c>
      <c r="K247" s="41" t="str">
        <f t="shared" si="3"/>
        <v>00005031000460240200</v>
      </c>
      <c r="L247" s="7" t="s">
        <v>365</v>
      </c>
    </row>
    <row r="248" spans="1:12" ht="22.5">
      <c r="A248" s="38" t="s">
        <v>104</v>
      </c>
      <c r="B248" s="39" t="s">
        <v>7</v>
      </c>
      <c r="C248" s="40" t="s">
        <v>70</v>
      </c>
      <c r="D248" s="67" t="s">
        <v>351</v>
      </c>
      <c r="E248" s="140" t="s">
        <v>364</v>
      </c>
      <c r="F248" s="141"/>
      <c r="G248" s="68" t="s">
        <v>106</v>
      </c>
      <c r="H248" s="33">
        <v>60000</v>
      </c>
      <c r="I248" s="36">
        <v>0</v>
      </c>
      <c r="J248" s="37">
        <v>60000</v>
      </c>
      <c r="K248" s="41" t="str">
        <f t="shared" si="3"/>
        <v>00005031000460240240</v>
      </c>
      <c r="L248" s="7" t="s">
        <v>366</v>
      </c>
    </row>
    <row r="249" spans="1:12" s="50" customFormat="1">
      <c r="A249" s="42" t="s">
        <v>107</v>
      </c>
      <c r="B249" s="43" t="s">
        <v>7</v>
      </c>
      <c r="C249" s="44" t="s">
        <v>70</v>
      </c>
      <c r="D249" s="69" t="s">
        <v>351</v>
      </c>
      <c r="E249" s="133" t="s">
        <v>364</v>
      </c>
      <c r="F249" s="134"/>
      <c r="G249" s="70" t="s">
        <v>108</v>
      </c>
      <c r="H249" s="45">
        <v>60000</v>
      </c>
      <c r="I249" s="46">
        <v>0</v>
      </c>
      <c r="J249" s="47">
        <f>IF(IF(H249="",0,H249)=0,0,(IF(H249&gt;0,IF(I249&gt;H249,0,H249-I249),IF(I249&gt;H249,H249-I249,0))))</f>
        <v>60000</v>
      </c>
      <c r="K249" s="41" t="str">
        <f t="shared" si="3"/>
        <v>00005031000460240244</v>
      </c>
      <c r="L249" s="49" t="str">
        <f>C249 &amp; D249 &amp;E249 &amp; F249 &amp; G249</f>
        <v>00005031000460240244</v>
      </c>
    </row>
    <row r="250" spans="1:12" ht="33.75">
      <c r="A250" s="38" t="s">
        <v>367</v>
      </c>
      <c r="B250" s="39" t="s">
        <v>7</v>
      </c>
      <c r="C250" s="40" t="s">
        <v>70</v>
      </c>
      <c r="D250" s="67" t="s">
        <v>351</v>
      </c>
      <c r="E250" s="140" t="s">
        <v>369</v>
      </c>
      <c r="F250" s="141"/>
      <c r="G250" s="68" t="s">
        <v>70</v>
      </c>
      <c r="H250" s="33">
        <v>6334032.0300000003</v>
      </c>
      <c r="I250" s="36">
        <v>706845.76</v>
      </c>
      <c r="J250" s="37">
        <v>5627186.2699999996</v>
      </c>
      <c r="K250" s="41" t="str">
        <f t="shared" si="3"/>
        <v>00005032210160010000</v>
      </c>
      <c r="L250" s="7" t="s">
        <v>368</v>
      </c>
    </row>
    <row r="251" spans="1:12" ht="22.5">
      <c r="A251" s="38" t="s">
        <v>102</v>
      </c>
      <c r="B251" s="39" t="s">
        <v>7</v>
      </c>
      <c r="C251" s="40" t="s">
        <v>70</v>
      </c>
      <c r="D251" s="67" t="s">
        <v>351</v>
      </c>
      <c r="E251" s="140" t="s">
        <v>369</v>
      </c>
      <c r="F251" s="141"/>
      <c r="G251" s="68" t="s">
        <v>7</v>
      </c>
      <c r="H251" s="33">
        <v>6334032.0300000003</v>
      </c>
      <c r="I251" s="36">
        <v>706845.76</v>
      </c>
      <c r="J251" s="37">
        <v>5627186.2699999996</v>
      </c>
      <c r="K251" s="41" t="str">
        <f t="shared" si="3"/>
        <v>00005032210160010200</v>
      </c>
      <c r="L251" s="7" t="s">
        <v>370</v>
      </c>
    </row>
    <row r="252" spans="1:12" ht="22.5">
      <c r="A252" s="38" t="s">
        <v>104</v>
      </c>
      <c r="B252" s="39" t="s">
        <v>7</v>
      </c>
      <c r="C252" s="40" t="s">
        <v>70</v>
      </c>
      <c r="D252" s="67" t="s">
        <v>351</v>
      </c>
      <c r="E252" s="140" t="s">
        <v>369</v>
      </c>
      <c r="F252" s="141"/>
      <c r="G252" s="68" t="s">
        <v>106</v>
      </c>
      <c r="H252" s="33">
        <v>6334032.0300000003</v>
      </c>
      <c r="I252" s="36">
        <v>706845.76</v>
      </c>
      <c r="J252" s="37">
        <v>5627186.2699999996</v>
      </c>
      <c r="K252" s="41" t="str">
        <f t="shared" si="3"/>
        <v>00005032210160010240</v>
      </c>
      <c r="L252" s="7" t="s">
        <v>371</v>
      </c>
    </row>
    <row r="253" spans="1:12" s="50" customFormat="1">
      <c r="A253" s="42" t="s">
        <v>107</v>
      </c>
      <c r="B253" s="43" t="s">
        <v>7</v>
      </c>
      <c r="C253" s="44" t="s">
        <v>70</v>
      </c>
      <c r="D253" s="69" t="s">
        <v>351</v>
      </c>
      <c r="E253" s="133" t="s">
        <v>369</v>
      </c>
      <c r="F253" s="134"/>
      <c r="G253" s="70" t="s">
        <v>108</v>
      </c>
      <c r="H253" s="45">
        <v>6334032.0300000003</v>
      </c>
      <c r="I253" s="46">
        <v>706845.76</v>
      </c>
      <c r="J253" s="47">
        <f>IF(IF(H253="",0,H253)=0,0,(IF(H253&gt;0,IF(I253&gt;H253,0,H253-I253),IF(I253&gt;H253,H253-I253,0))))</f>
        <v>5627186.2699999996</v>
      </c>
      <c r="K253" s="41" t="str">
        <f t="shared" si="3"/>
        <v>00005032210160010244</v>
      </c>
      <c r="L253" s="49" t="str">
        <f>C253 &amp; D253 &amp;E253 &amp; F253 &amp; G253</f>
        <v>00005032210160010244</v>
      </c>
    </row>
    <row r="254" spans="1:12" ht="22.5">
      <c r="A254" s="38" t="s">
        <v>372</v>
      </c>
      <c r="B254" s="39" t="s">
        <v>7</v>
      </c>
      <c r="C254" s="40" t="s">
        <v>70</v>
      </c>
      <c r="D254" s="67" t="s">
        <v>351</v>
      </c>
      <c r="E254" s="140" t="s">
        <v>374</v>
      </c>
      <c r="F254" s="141"/>
      <c r="G254" s="68" t="s">
        <v>70</v>
      </c>
      <c r="H254" s="33">
        <v>2890201.92</v>
      </c>
      <c r="I254" s="36">
        <v>0</v>
      </c>
      <c r="J254" s="37">
        <v>2890201.92</v>
      </c>
      <c r="K254" s="41" t="str">
        <f t="shared" si="3"/>
        <v>00005032210160011000</v>
      </c>
      <c r="L254" s="7" t="s">
        <v>373</v>
      </c>
    </row>
    <row r="255" spans="1:12" ht="22.5">
      <c r="A255" s="38" t="s">
        <v>207</v>
      </c>
      <c r="B255" s="39" t="s">
        <v>7</v>
      </c>
      <c r="C255" s="40" t="s">
        <v>70</v>
      </c>
      <c r="D255" s="67" t="s">
        <v>351</v>
      </c>
      <c r="E255" s="140" t="s">
        <v>374</v>
      </c>
      <c r="F255" s="141"/>
      <c r="G255" s="68" t="s">
        <v>209</v>
      </c>
      <c r="H255" s="33">
        <v>2890201.92</v>
      </c>
      <c r="I255" s="36">
        <v>0</v>
      </c>
      <c r="J255" s="37">
        <v>2890201.92</v>
      </c>
      <c r="K255" s="41" t="str">
        <f t="shared" si="3"/>
        <v>00005032210160011400</v>
      </c>
      <c r="L255" s="7" t="s">
        <v>375</v>
      </c>
    </row>
    <row r="256" spans="1:12">
      <c r="A256" s="38" t="s">
        <v>210</v>
      </c>
      <c r="B256" s="39" t="s">
        <v>7</v>
      </c>
      <c r="C256" s="40" t="s">
        <v>70</v>
      </c>
      <c r="D256" s="67" t="s">
        <v>351</v>
      </c>
      <c r="E256" s="140" t="s">
        <v>374</v>
      </c>
      <c r="F256" s="141"/>
      <c r="G256" s="68" t="s">
        <v>212</v>
      </c>
      <c r="H256" s="33">
        <v>2890201.92</v>
      </c>
      <c r="I256" s="36">
        <v>0</v>
      </c>
      <c r="J256" s="37">
        <v>2890201.92</v>
      </c>
      <c r="K256" s="41" t="str">
        <f t="shared" si="3"/>
        <v>00005032210160011410</v>
      </c>
      <c r="L256" s="7" t="s">
        <v>376</v>
      </c>
    </row>
    <row r="257" spans="1:12" s="50" customFormat="1" ht="33.75">
      <c r="A257" s="42" t="s">
        <v>213</v>
      </c>
      <c r="B257" s="43" t="s">
        <v>7</v>
      </c>
      <c r="C257" s="44" t="s">
        <v>70</v>
      </c>
      <c r="D257" s="69" t="s">
        <v>351</v>
      </c>
      <c r="E257" s="133" t="s">
        <v>374</v>
      </c>
      <c r="F257" s="134"/>
      <c r="G257" s="70" t="s">
        <v>214</v>
      </c>
      <c r="H257" s="45">
        <v>2890201.92</v>
      </c>
      <c r="I257" s="46">
        <v>0</v>
      </c>
      <c r="J257" s="47">
        <f>IF(IF(H257="",0,H257)=0,0,(IF(H257&gt;0,IF(I257&gt;H257,0,H257-I257),IF(I257&gt;H257,H257-I257,0))))</f>
        <v>2890201.92</v>
      </c>
      <c r="K257" s="41" t="str">
        <f t="shared" si="3"/>
        <v>00005032210160011414</v>
      </c>
      <c r="L257" s="49" t="str">
        <f>C257 &amp; D257 &amp;E257 &amp; F257 &amp; G257</f>
        <v>00005032210160011414</v>
      </c>
    </row>
    <row r="258" spans="1:12">
      <c r="A258" s="38" t="s">
        <v>377</v>
      </c>
      <c r="B258" s="39" t="s">
        <v>7</v>
      </c>
      <c r="C258" s="40" t="s">
        <v>70</v>
      </c>
      <c r="D258" s="67" t="s">
        <v>351</v>
      </c>
      <c r="E258" s="140" t="s">
        <v>379</v>
      </c>
      <c r="F258" s="141"/>
      <c r="G258" s="68" t="s">
        <v>70</v>
      </c>
      <c r="H258" s="33">
        <v>3081456</v>
      </c>
      <c r="I258" s="36">
        <v>0</v>
      </c>
      <c r="J258" s="37">
        <v>3081456</v>
      </c>
      <c r="K258" s="41" t="str">
        <f t="shared" si="3"/>
        <v>00005032220160030000</v>
      </c>
      <c r="L258" s="7" t="s">
        <v>378</v>
      </c>
    </row>
    <row r="259" spans="1:12" ht="22.5">
      <c r="A259" s="38" t="s">
        <v>102</v>
      </c>
      <c r="B259" s="39" t="s">
        <v>7</v>
      </c>
      <c r="C259" s="40" t="s">
        <v>70</v>
      </c>
      <c r="D259" s="67" t="s">
        <v>351</v>
      </c>
      <c r="E259" s="140" t="s">
        <v>379</v>
      </c>
      <c r="F259" s="141"/>
      <c r="G259" s="68" t="s">
        <v>7</v>
      </c>
      <c r="H259" s="33">
        <v>3081456</v>
      </c>
      <c r="I259" s="36">
        <v>0</v>
      </c>
      <c r="J259" s="37">
        <v>3081456</v>
      </c>
      <c r="K259" s="41" t="str">
        <f t="shared" si="3"/>
        <v>00005032220160030200</v>
      </c>
      <c r="L259" s="7" t="s">
        <v>380</v>
      </c>
    </row>
    <row r="260" spans="1:12" ht="22.5">
      <c r="A260" s="38" t="s">
        <v>104</v>
      </c>
      <c r="B260" s="39" t="s">
        <v>7</v>
      </c>
      <c r="C260" s="40" t="s">
        <v>70</v>
      </c>
      <c r="D260" s="67" t="s">
        <v>351</v>
      </c>
      <c r="E260" s="140" t="s">
        <v>379</v>
      </c>
      <c r="F260" s="141"/>
      <c r="G260" s="68" t="s">
        <v>106</v>
      </c>
      <c r="H260" s="33">
        <v>3081456</v>
      </c>
      <c r="I260" s="36">
        <v>0</v>
      </c>
      <c r="J260" s="37">
        <v>3081456</v>
      </c>
      <c r="K260" s="41" t="str">
        <f t="shared" si="3"/>
        <v>00005032220160030240</v>
      </c>
      <c r="L260" s="7" t="s">
        <v>381</v>
      </c>
    </row>
    <row r="261" spans="1:12" s="50" customFormat="1">
      <c r="A261" s="42" t="s">
        <v>107</v>
      </c>
      <c r="B261" s="43" t="s">
        <v>7</v>
      </c>
      <c r="C261" s="44" t="s">
        <v>70</v>
      </c>
      <c r="D261" s="69" t="s">
        <v>351</v>
      </c>
      <c r="E261" s="133" t="s">
        <v>379</v>
      </c>
      <c r="F261" s="134"/>
      <c r="G261" s="70" t="s">
        <v>108</v>
      </c>
      <c r="H261" s="45">
        <v>3081456</v>
      </c>
      <c r="I261" s="46">
        <v>0</v>
      </c>
      <c r="J261" s="47">
        <f>IF(IF(H261="",0,H261)=0,0,(IF(H261&gt;0,IF(I261&gt;H261,0,H261-I261),IF(I261&gt;H261,H261-I261,0))))</f>
        <v>3081456</v>
      </c>
      <c r="K261" s="41" t="str">
        <f t="shared" si="3"/>
        <v>00005032220160030244</v>
      </c>
      <c r="L261" s="49" t="str">
        <f>C261 &amp; D261 &amp;E261 &amp; F261 &amp; G261</f>
        <v>00005032220160030244</v>
      </c>
    </row>
    <row r="262" spans="1:12">
      <c r="A262" s="38" t="s">
        <v>382</v>
      </c>
      <c r="B262" s="39" t="s">
        <v>7</v>
      </c>
      <c r="C262" s="40" t="s">
        <v>70</v>
      </c>
      <c r="D262" s="67" t="s">
        <v>351</v>
      </c>
      <c r="E262" s="140" t="s">
        <v>384</v>
      </c>
      <c r="F262" s="141"/>
      <c r="G262" s="68" t="s">
        <v>70</v>
      </c>
      <c r="H262" s="33">
        <v>284136.19</v>
      </c>
      <c r="I262" s="36">
        <v>14136.19</v>
      </c>
      <c r="J262" s="37">
        <v>270000</v>
      </c>
      <c r="K262" s="41" t="str">
        <f t="shared" si="3"/>
        <v>00005032230160040000</v>
      </c>
      <c r="L262" s="7" t="s">
        <v>383</v>
      </c>
    </row>
    <row r="263" spans="1:12" ht="22.5">
      <c r="A263" s="38" t="s">
        <v>102</v>
      </c>
      <c r="B263" s="39" t="s">
        <v>7</v>
      </c>
      <c r="C263" s="40" t="s">
        <v>70</v>
      </c>
      <c r="D263" s="67" t="s">
        <v>351</v>
      </c>
      <c r="E263" s="140" t="s">
        <v>384</v>
      </c>
      <c r="F263" s="141"/>
      <c r="G263" s="68" t="s">
        <v>7</v>
      </c>
      <c r="H263" s="33">
        <v>284136.19</v>
      </c>
      <c r="I263" s="36">
        <v>14136.19</v>
      </c>
      <c r="J263" s="37">
        <v>270000</v>
      </c>
      <c r="K263" s="41" t="str">
        <f t="shared" si="3"/>
        <v>00005032230160040200</v>
      </c>
      <c r="L263" s="7" t="s">
        <v>385</v>
      </c>
    </row>
    <row r="264" spans="1:12" ht="22.5">
      <c r="A264" s="38" t="s">
        <v>104</v>
      </c>
      <c r="B264" s="39" t="s">
        <v>7</v>
      </c>
      <c r="C264" s="40" t="s">
        <v>70</v>
      </c>
      <c r="D264" s="67" t="s">
        <v>351</v>
      </c>
      <c r="E264" s="140" t="s">
        <v>384</v>
      </c>
      <c r="F264" s="141"/>
      <c r="G264" s="68" t="s">
        <v>106</v>
      </c>
      <c r="H264" s="33">
        <v>284136.19</v>
      </c>
      <c r="I264" s="36">
        <v>14136.19</v>
      </c>
      <c r="J264" s="37">
        <v>270000</v>
      </c>
      <c r="K264" s="41" t="str">
        <f t="shared" ref="K264:K327" si="4">C264 &amp; D264 &amp;E264 &amp; F264 &amp; G264</f>
        <v>00005032230160040240</v>
      </c>
      <c r="L264" s="7" t="s">
        <v>386</v>
      </c>
    </row>
    <row r="265" spans="1:12" s="50" customFormat="1">
      <c r="A265" s="42" t="s">
        <v>107</v>
      </c>
      <c r="B265" s="43" t="s">
        <v>7</v>
      </c>
      <c r="C265" s="44" t="s">
        <v>70</v>
      </c>
      <c r="D265" s="69" t="s">
        <v>351</v>
      </c>
      <c r="E265" s="133" t="s">
        <v>384</v>
      </c>
      <c r="F265" s="134"/>
      <c r="G265" s="70" t="s">
        <v>108</v>
      </c>
      <c r="H265" s="45">
        <v>284136.19</v>
      </c>
      <c r="I265" s="46">
        <v>14136.19</v>
      </c>
      <c r="J265" s="47">
        <f>IF(IF(H265="",0,H265)=0,0,(IF(H265&gt;0,IF(I265&gt;H265,0,H265-I265),IF(I265&gt;H265,H265-I265,0))))</f>
        <v>270000</v>
      </c>
      <c r="K265" s="41" t="str">
        <f t="shared" si="4"/>
        <v>00005032230160040244</v>
      </c>
      <c r="L265" s="49" t="str">
        <f>C265 &amp; D265 &amp;E265 &amp; F265 &amp; G265</f>
        <v>00005032230160040244</v>
      </c>
    </row>
    <row r="266" spans="1:12">
      <c r="A266" s="38" t="s">
        <v>387</v>
      </c>
      <c r="B266" s="39" t="s">
        <v>7</v>
      </c>
      <c r="C266" s="40" t="s">
        <v>70</v>
      </c>
      <c r="D266" s="67" t="s">
        <v>351</v>
      </c>
      <c r="E266" s="140" t="s">
        <v>389</v>
      </c>
      <c r="F266" s="141"/>
      <c r="G266" s="68" t="s">
        <v>70</v>
      </c>
      <c r="H266" s="33">
        <v>4843591.8600000003</v>
      </c>
      <c r="I266" s="36">
        <v>67952</v>
      </c>
      <c r="J266" s="37">
        <v>4775639.8600000003</v>
      </c>
      <c r="K266" s="41" t="str">
        <f t="shared" si="4"/>
        <v>00005032240160050000</v>
      </c>
      <c r="L266" s="7" t="s">
        <v>388</v>
      </c>
    </row>
    <row r="267" spans="1:12" ht="22.5">
      <c r="A267" s="38" t="s">
        <v>102</v>
      </c>
      <c r="B267" s="39" t="s">
        <v>7</v>
      </c>
      <c r="C267" s="40" t="s">
        <v>70</v>
      </c>
      <c r="D267" s="67" t="s">
        <v>351</v>
      </c>
      <c r="E267" s="140" t="s">
        <v>389</v>
      </c>
      <c r="F267" s="141"/>
      <c r="G267" s="68" t="s">
        <v>7</v>
      </c>
      <c r="H267" s="33">
        <v>4843591.8600000003</v>
      </c>
      <c r="I267" s="36">
        <v>67952</v>
      </c>
      <c r="J267" s="37">
        <v>4775639.8600000003</v>
      </c>
      <c r="K267" s="41" t="str">
        <f t="shared" si="4"/>
        <v>00005032240160050200</v>
      </c>
      <c r="L267" s="7" t="s">
        <v>390</v>
      </c>
    </row>
    <row r="268" spans="1:12" ht="22.5">
      <c r="A268" s="38" t="s">
        <v>104</v>
      </c>
      <c r="B268" s="39" t="s">
        <v>7</v>
      </c>
      <c r="C268" s="40" t="s">
        <v>70</v>
      </c>
      <c r="D268" s="67" t="s">
        <v>351</v>
      </c>
      <c r="E268" s="140" t="s">
        <v>389</v>
      </c>
      <c r="F268" s="141"/>
      <c r="G268" s="68" t="s">
        <v>106</v>
      </c>
      <c r="H268" s="33">
        <v>4843591.8600000003</v>
      </c>
      <c r="I268" s="36">
        <v>67952</v>
      </c>
      <c r="J268" s="37">
        <v>4775639.8600000003</v>
      </c>
      <c r="K268" s="41" t="str">
        <f t="shared" si="4"/>
        <v>00005032240160050240</v>
      </c>
      <c r="L268" s="7" t="s">
        <v>391</v>
      </c>
    </row>
    <row r="269" spans="1:12" s="50" customFormat="1">
      <c r="A269" s="42" t="s">
        <v>107</v>
      </c>
      <c r="B269" s="43" t="s">
        <v>7</v>
      </c>
      <c r="C269" s="44" t="s">
        <v>70</v>
      </c>
      <c r="D269" s="69" t="s">
        <v>351</v>
      </c>
      <c r="E269" s="133" t="s">
        <v>389</v>
      </c>
      <c r="F269" s="134"/>
      <c r="G269" s="70" t="s">
        <v>108</v>
      </c>
      <c r="H269" s="45">
        <v>4843591.8600000003</v>
      </c>
      <c r="I269" s="46">
        <v>67952</v>
      </c>
      <c r="J269" s="47">
        <f>IF(IF(H269="",0,H269)=0,0,(IF(H269&gt;0,IF(I269&gt;H269,0,H269-I269),IF(I269&gt;H269,H269-I269,0))))</f>
        <v>4775639.8600000003</v>
      </c>
      <c r="K269" s="41" t="str">
        <f t="shared" si="4"/>
        <v>00005032240160050244</v>
      </c>
      <c r="L269" s="49" t="str">
        <f>C269 &amp; D269 &amp;E269 &amp; F269 &amp; G269</f>
        <v>00005032240160050244</v>
      </c>
    </row>
    <row r="270" spans="1:12" ht="33.75">
      <c r="A270" s="38" t="s">
        <v>392</v>
      </c>
      <c r="B270" s="39" t="s">
        <v>7</v>
      </c>
      <c r="C270" s="40" t="s">
        <v>70</v>
      </c>
      <c r="D270" s="67" t="s">
        <v>351</v>
      </c>
      <c r="E270" s="140" t="s">
        <v>394</v>
      </c>
      <c r="F270" s="141"/>
      <c r="G270" s="68" t="s">
        <v>70</v>
      </c>
      <c r="H270" s="33">
        <v>210000</v>
      </c>
      <c r="I270" s="36">
        <v>0</v>
      </c>
      <c r="J270" s="37">
        <v>210000</v>
      </c>
      <c r="K270" s="41" t="str">
        <f t="shared" si="4"/>
        <v>00005032260160060000</v>
      </c>
      <c r="L270" s="7" t="s">
        <v>393</v>
      </c>
    </row>
    <row r="271" spans="1:12" ht="22.5">
      <c r="A271" s="38" t="s">
        <v>102</v>
      </c>
      <c r="B271" s="39" t="s">
        <v>7</v>
      </c>
      <c r="C271" s="40" t="s">
        <v>70</v>
      </c>
      <c r="D271" s="67" t="s">
        <v>351</v>
      </c>
      <c r="E271" s="140" t="s">
        <v>394</v>
      </c>
      <c r="F271" s="141"/>
      <c r="G271" s="68" t="s">
        <v>7</v>
      </c>
      <c r="H271" s="33">
        <v>210000</v>
      </c>
      <c r="I271" s="36">
        <v>0</v>
      </c>
      <c r="J271" s="37">
        <v>210000</v>
      </c>
      <c r="K271" s="41" t="str">
        <f t="shared" si="4"/>
        <v>00005032260160060200</v>
      </c>
      <c r="L271" s="7" t="s">
        <v>395</v>
      </c>
    </row>
    <row r="272" spans="1:12" ht="22.5">
      <c r="A272" s="38" t="s">
        <v>104</v>
      </c>
      <c r="B272" s="39" t="s">
        <v>7</v>
      </c>
      <c r="C272" s="40" t="s">
        <v>70</v>
      </c>
      <c r="D272" s="67" t="s">
        <v>351</v>
      </c>
      <c r="E272" s="140" t="s">
        <v>394</v>
      </c>
      <c r="F272" s="141"/>
      <c r="G272" s="68" t="s">
        <v>106</v>
      </c>
      <c r="H272" s="33">
        <v>210000</v>
      </c>
      <c r="I272" s="36">
        <v>0</v>
      </c>
      <c r="J272" s="37">
        <v>210000</v>
      </c>
      <c r="K272" s="41" t="str">
        <f t="shared" si="4"/>
        <v>00005032260160060240</v>
      </c>
      <c r="L272" s="7" t="s">
        <v>396</v>
      </c>
    </row>
    <row r="273" spans="1:12" s="50" customFormat="1">
      <c r="A273" s="42" t="s">
        <v>107</v>
      </c>
      <c r="B273" s="43" t="s">
        <v>7</v>
      </c>
      <c r="C273" s="44" t="s">
        <v>70</v>
      </c>
      <c r="D273" s="69" t="s">
        <v>351</v>
      </c>
      <c r="E273" s="133" t="s">
        <v>394</v>
      </c>
      <c r="F273" s="134"/>
      <c r="G273" s="70" t="s">
        <v>108</v>
      </c>
      <c r="H273" s="45">
        <v>210000</v>
      </c>
      <c r="I273" s="46">
        <v>0</v>
      </c>
      <c r="J273" s="47">
        <f>IF(IF(H273="",0,H273)=0,0,(IF(H273&gt;0,IF(I273&gt;H273,0,H273-I273),IF(I273&gt;H273,H273-I273,0))))</f>
        <v>210000</v>
      </c>
      <c r="K273" s="41" t="str">
        <f t="shared" si="4"/>
        <v>00005032260160060244</v>
      </c>
      <c r="L273" s="49" t="str">
        <f>C273 &amp; D273 &amp;E273 &amp; F273 &amp; G273</f>
        <v>00005032260160060244</v>
      </c>
    </row>
    <row r="274" spans="1:12" ht="22.5">
      <c r="A274" s="38" t="s">
        <v>397</v>
      </c>
      <c r="B274" s="39" t="s">
        <v>7</v>
      </c>
      <c r="C274" s="40" t="s">
        <v>70</v>
      </c>
      <c r="D274" s="67" t="s">
        <v>399</v>
      </c>
      <c r="E274" s="140" t="s">
        <v>94</v>
      </c>
      <c r="F274" s="141"/>
      <c r="G274" s="68" t="s">
        <v>70</v>
      </c>
      <c r="H274" s="33">
        <v>292950</v>
      </c>
      <c r="I274" s="36">
        <v>48825</v>
      </c>
      <c r="J274" s="37">
        <v>244125</v>
      </c>
      <c r="K274" s="41" t="str">
        <f t="shared" si="4"/>
        <v>00005050000000000000</v>
      </c>
      <c r="L274" s="7" t="s">
        <v>398</v>
      </c>
    </row>
    <row r="275" spans="1:12" ht="45">
      <c r="A275" s="38" t="s">
        <v>400</v>
      </c>
      <c r="B275" s="39" t="s">
        <v>7</v>
      </c>
      <c r="C275" s="40" t="s">
        <v>70</v>
      </c>
      <c r="D275" s="67" t="s">
        <v>399</v>
      </c>
      <c r="E275" s="140" t="s">
        <v>402</v>
      </c>
      <c r="F275" s="141"/>
      <c r="G275" s="68" t="s">
        <v>70</v>
      </c>
      <c r="H275" s="33">
        <v>225000</v>
      </c>
      <c r="I275" s="36">
        <v>37500</v>
      </c>
      <c r="J275" s="37">
        <v>187500</v>
      </c>
      <c r="K275" s="41" t="str">
        <f t="shared" si="4"/>
        <v>00005059450010031000</v>
      </c>
      <c r="L275" s="7" t="s">
        <v>401</v>
      </c>
    </row>
    <row r="276" spans="1:12" ht="22.5">
      <c r="A276" s="38" t="s">
        <v>403</v>
      </c>
      <c r="B276" s="39" t="s">
        <v>7</v>
      </c>
      <c r="C276" s="40" t="s">
        <v>70</v>
      </c>
      <c r="D276" s="67" t="s">
        <v>399</v>
      </c>
      <c r="E276" s="140" t="s">
        <v>402</v>
      </c>
      <c r="F276" s="141"/>
      <c r="G276" s="68" t="s">
        <v>405</v>
      </c>
      <c r="H276" s="33">
        <v>225000</v>
      </c>
      <c r="I276" s="36">
        <v>37500</v>
      </c>
      <c r="J276" s="37">
        <v>187500</v>
      </c>
      <c r="K276" s="41" t="str">
        <f t="shared" si="4"/>
        <v>00005059450010031600</v>
      </c>
      <c r="L276" s="7" t="s">
        <v>404</v>
      </c>
    </row>
    <row r="277" spans="1:12">
      <c r="A277" s="38" t="s">
        <v>406</v>
      </c>
      <c r="B277" s="39" t="s">
        <v>7</v>
      </c>
      <c r="C277" s="40" t="s">
        <v>70</v>
      </c>
      <c r="D277" s="67" t="s">
        <v>399</v>
      </c>
      <c r="E277" s="140" t="s">
        <v>402</v>
      </c>
      <c r="F277" s="141"/>
      <c r="G277" s="68" t="s">
        <v>13</v>
      </c>
      <c r="H277" s="33">
        <v>225000</v>
      </c>
      <c r="I277" s="36">
        <v>37500</v>
      </c>
      <c r="J277" s="37">
        <v>187500</v>
      </c>
      <c r="K277" s="41" t="str">
        <f t="shared" si="4"/>
        <v>00005059450010031620</v>
      </c>
      <c r="L277" s="7" t="s">
        <v>407</v>
      </c>
    </row>
    <row r="278" spans="1:12" s="50" customFormat="1" ht="45">
      <c r="A278" s="42" t="s">
        <v>408</v>
      </c>
      <c r="B278" s="43" t="s">
        <v>7</v>
      </c>
      <c r="C278" s="44" t="s">
        <v>70</v>
      </c>
      <c r="D278" s="69" t="s">
        <v>399</v>
      </c>
      <c r="E278" s="133" t="s">
        <v>402</v>
      </c>
      <c r="F278" s="134"/>
      <c r="G278" s="70" t="s">
        <v>409</v>
      </c>
      <c r="H278" s="45">
        <v>225000</v>
      </c>
      <c r="I278" s="46">
        <v>37500</v>
      </c>
      <c r="J278" s="47">
        <f>IF(IF(H278="",0,H278)=0,0,(IF(H278&gt;0,IF(I278&gt;H278,0,H278-I278),IF(I278&gt;H278,H278-I278,0))))</f>
        <v>187500</v>
      </c>
      <c r="K278" s="41" t="str">
        <f t="shared" si="4"/>
        <v>00005059450010031621</v>
      </c>
      <c r="L278" s="49" t="str">
        <f>C278 &amp; D278 &amp;E278 &amp; F278 &amp; G278</f>
        <v>00005059450010031621</v>
      </c>
    </row>
    <row r="279" spans="1:12" ht="56.25">
      <c r="A279" s="38" t="s">
        <v>410</v>
      </c>
      <c r="B279" s="39" t="s">
        <v>7</v>
      </c>
      <c r="C279" s="40" t="s">
        <v>70</v>
      </c>
      <c r="D279" s="67" t="s">
        <v>399</v>
      </c>
      <c r="E279" s="140" t="s">
        <v>412</v>
      </c>
      <c r="F279" s="141"/>
      <c r="G279" s="68" t="s">
        <v>70</v>
      </c>
      <c r="H279" s="33">
        <v>67950</v>
      </c>
      <c r="I279" s="36">
        <v>11325</v>
      </c>
      <c r="J279" s="37">
        <v>56625</v>
      </c>
      <c r="K279" s="41" t="str">
        <f t="shared" si="4"/>
        <v>00005059450010032000</v>
      </c>
      <c r="L279" s="7" t="s">
        <v>411</v>
      </c>
    </row>
    <row r="280" spans="1:12" ht="22.5">
      <c r="A280" s="38" t="s">
        <v>403</v>
      </c>
      <c r="B280" s="39" t="s">
        <v>7</v>
      </c>
      <c r="C280" s="40" t="s">
        <v>70</v>
      </c>
      <c r="D280" s="67" t="s">
        <v>399</v>
      </c>
      <c r="E280" s="140" t="s">
        <v>412</v>
      </c>
      <c r="F280" s="141"/>
      <c r="G280" s="68" t="s">
        <v>405</v>
      </c>
      <c r="H280" s="33">
        <v>67950</v>
      </c>
      <c r="I280" s="36">
        <v>11325</v>
      </c>
      <c r="J280" s="37">
        <v>56625</v>
      </c>
      <c r="K280" s="41" t="str">
        <f t="shared" si="4"/>
        <v>00005059450010032600</v>
      </c>
      <c r="L280" s="7" t="s">
        <v>413</v>
      </c>
    </row>
    <row r="281" spans="1:12">
      <c r="A281" s="38" t="s">
        <v>406</v>
      </c>
      <c r="B281" s="39" t="s">
        <v>7</v>
      </c>
      <c r="C281" s="40" t="s">
        <v>70</v>
      </c>
      <c r="D281" s="67" t="s">
        <v>399</v>
      </c>
      <c r="E281" s="140" t="s">
        <v>412</v>
      </c>
      <c r="F281" s="141"/>
      <c r="G281" s="68" t="s">
        <v>13</v>
      </c>
      <c r="H281" s="33">
        <v>67950</v>
      </c>
      <c r="I281" s="36">
        <v>11325</v>
      </c>
      <c r="J281" s="37">
        <v>56625</v>
      </c>
      <c r="K281" s="41" t="str">
        <f t="shared" si="4"/>
        <v>00005059450010032620</v>
      </c>
      <c r="L281" s="7" t="s">
        <v>414</v>
      </c>
    </row>
    <row r="282" spans="1:12" s="50" customFormat="1" ht="45">
      <c r="A282" s="42" t="s">
        <v>408</v>
      </c>
      <c r="B282" s="43" t="s">
        <v>7</v>
      </c>
      <c r="C282" s="44" t="s">
        <v>70</v>
      </c>
      <c r="D282" s="69" t="s">
        <v>399</v>
      </c>
      <c r="E282" s="133" t="s">
        <v>412</v>
      </c>
      <c r="F282" s="134"/>
      <c r="G282" s="70" t="s">
        <v>409</v>
      </c>
      <c r="H282" s="45">
        <v>67950</v>
      </c>
      <c r="I282" s="46">
        <v>11325</v>
      </c>
      <c r="J282" s="47">
        <f>IF(IF(H282="",0,H282)=0,0,(IF(H282&gt;0,IF(I282&gt;H282,0,H282-I282),IF(I282&gt;H282,H282-I282,0))))</f>
        <v>56625</v>
      </c>
      <c r="K282" s="41" t="str">
        <f t="shared" si="4"/>
        <v>00005059450010032621</v>
      </c>
      <c r="L282" s="49" t="str">
        <f>C282 &amp; D282 &amp;E282 &amp; F282 &amp; G282</f>
        <v>00005059450010032621</v>
      </c>
    </row>
    <row r="283" spans="1:12">
      <c r="A283" s="38" t="s">
        <v>415</v>
      </c>
      <c r="B283" s="39" t="s">
        <v>7</v>
      </c>
      <c r="C283" s="40" t="s">
        <v>70</v>
      </c>
      <c r="D283" s="67" t="s">
        <v>417</v>
      </c>
      <c r="E283" s="140" t="s">
        <v>94</v>
      </c>
      <c r="F283" s="141"/>
      <c r="G283" s="68" t="s">
        <v>70</v>
      </c>
      <c r="H283" s="33">
        <v>42200</v>
      </c>
      <c r="I283" s="36">
        <v>0</v>
      </c>
      <c r="J283" s="37">
        <v>42200</v>
      </c>
      <c r="K283" s="41" t="str">
        <f t="shared" si="4"/>
        <v>00007000000000000000</v>
      </c>
      <c r="L283" s="7" t="s">
        <v>416</v>
      </c>
    </row>
    <row r="284" spans="1:12">
      <c r="A284" s="38" t="s">
        <v>418</v>
      </c>
      <c r="B284" s="39" t="s">
        <v>7</v>
      </c>
      <c r="C284" s="40" t="s">
        <v>70</v>
      </c>
      <c r="D284" s="67" t="s">
        <v>420</v>
      </c>
      <c r="E284" s="140" t="s">
        <v>94</v>
      </c>
      <c r="F284" s="141"/>
      <c r="G284" s="68" t="s">
        <v>70</v>
      </c>
      <c r="H284" s="33">
        <v>42200</v>
      </c>
      <c r="I284" s="36">
        <v>0</v>
      </c>
      <c r="J284" s="37">
        <v>42200</v>
      </c>
      <c r="K284" s="41" t="str">
        <f t="shared" si="4"/>
        <v>00007070000000000000</v>
      </c>
      <c r="L284" s="7" t="s">
        <v>419</v>
      </c>
    </row>
    <row r="285" spans="1:12" ht="56.25">
      <c r="A285" s="38" t="s">
        <v>143</v>
      </c>
      <c r="B285" s="39" t="s">
        <v>7</v>
      </c>
      <c r="C285" s="40" t="s">
        <v>70</v>
      </c>
      <c r="D285" s="67" t="s">
        <v>420</v>
      </c>
      <c r="E285" s="140" t="s">
        <v>422</v>
      </c>
      <c r="F285" s="141"/>
      <c r="G285" s="68" t="s">
        <v>70</v>
      </c>
      <c r="H285" s="33">
        <v>2200</v>
      </c>
      <c r="I285" s="36">
        <v>0</v>
      </c>
      <c r="J285" s="37">
        <v>2200</v>
      </c>
      <c r="K285" s="41" t="str">
        <f t="shared" si="4"/>
        <v>00007070900221500000</v>
      </c>
      <c r="L285" s="7" t="s">
        <v>421</v>
      </c>
    </row>
    <row r="286" spans="1:12" ht="22.5">
      <c r="A286" s="38" t="s">
        <v>102</v>
      </c>
      <c r="B286" s="39" t="s">
        <v>7</v>
      </c>
      <c r="C286" s="40" t="s">
        <v>70</v>
      </c>
      <c r="D286" s="67" t="s">
        <v>420</v>
      </c>
      <c r="E286" s="140" t="s">
        <v>422</v>
      </c>
      <c r="F286" s="141"/>
      <c r="G286" s="68" t="s">
        <v>7</v>
      </c>
      <c r="H286" s="33">
        <v>2200</v>
      </c>
      <c r="I286" s="36">
        <v>0</v>
      </c>
      <c r="J286" s="37">
        <v>2200</v>
      </c>
      <c r="K286" s="41" t="str">
        <f t="shared" si="4"/>
        <v>00007070900221500200</v>
      </c>
      <c r="L286" s="7" t="s">
        <v>423</v>
      </c>
    </row>
    <row r="287" spans="1:12" ht="22.5">
      <c r="A287" s="38" t="s">
        <v>104</v>
      </c>
      <c r="B287" s="39" t="s">
        <v>7</v>
      </c>
      <c r="C287" s="40" t="s">
        <v>70</v>
      </c>
      <c r="D287" s="67" t="s">
        <v>420</v>
      </c>
      <c r="E287" s="140" t="s">
        <v>422</v>
      </c>
      <c r="F287" s="141"/>
      <c r="G287" s="68" t="s">
        <v>106</v>
      </c>
      <c r="H287" s="33">
        <v>2200</v>
      </c>
      <c r="I287" s="36">
        <v>0</v>
      </c>
      <c r="J287" s="37">
        <v>2200</v>
      </c>
      <c r="K287" s="41" t="str">
        <f t="shared" si="4"/>
        <v>00007070900221500240</v>
      </c>
      <c r="L287" s="7" t="s">
        <v>424</v>
      </c>
    </row>
    <row r="288" spans="1:12" s="50" customFormat="1">
      <c r="A288" s="42" t="s">
        <v>107</v>
      </c>
      <c r="B288" s="43" t="s">
        <v>7</v>
      </c>
      <c r="C288" s="44" t="s">
        <v>70</v>
      </c>
      <c r="D288" s="69" t="s">
        <v>420</v>
      </c>
      <c r="E288" s="133" t="s">
        <v>422</v>
      </c>
      <c r="F288" s="134"/>
      <c r="G288" s="70" t="s">
        <v>108</v>
      </c>
      <c r="H288" s="45">
        <v>2200</v>
      </c>
      <c r="I288" s="46">
        <v>0</v>
      </c>
      <c r="J288" s="47">
        <f>IF(IF(H288="",0,H288)=0,0,(IF(H288&gt;0,IF(I288&gt;H288,0,H288-I288),IF(I288&gt;H288,H288-I288,0))))</f>
        <v>2200</v>
      </c>
      <c r="K288" s="41" t="str">
        <f t="shared" si="4"/>
        <v>00007070900221500244</v>
      </c>
      <c r="L288" s="49" t="str">
        <f>C288 &amp; D288 &amp;E288 &amp; F288 &amp; G288</f>
        <v>00007070900221500244</v>
      </c>
    </row>
    <row r="289" spans="1:12" ht="22.5">
      <c r="A289" s="38" t="s">
        <v>425</v>
      </c>
      <c r="B289" s="39" t="s">
        <v>7</v>
      </c>
      <c r="C289" s="40" t="s">
        <v>70</v>
      </c>
      <c r="D289" s="67" t="s">
        <v>420</v>
      </c>
      <c r="E289" s="140" t="s">
        <v>427</v>
      </c>
      <c r="F289" s="141"/>
      <c r="G289" s="68" t="s">
        <v>70</v>
      </c>
      <c r="H289" s="33">
        <v>40000</v>
      </c>
      <c r="I289" s="36">
        <v>0</v>
      </c>
      <c r="J289" s="37">
        <v>40000</v>
      </c>
      <c r="K289" s="41" t="str">
        <f t="shared" si="4"/>
        <v>00007079470070110000</v>
      </c>
      <c r="L289" s="7" t="s">
        <v>426</v>
      </c>
    </row>
    <row r="290" spans="1:12" ht="22.5">
      <c r="A290" s="38" t="s">
        <v>102</v>
      </c>
      <c r="B290" s="39" t="s">
        <v>7</v>
      </c>
      <c r="C290" s="40" t="s">
        <v>70</v>
      </c>
      <c r="D290" s="67" t="s">
        <v>420</v>
      </c>
      <c r="E290" s="140" t="s">
        <v>427</v>
      </c>
      <c r="F290" s="141"/>
      <c r="G290" s="68" t="s">
        <v>7</v>
      </c>
      <c r="H290" s="33">
        <v>40000</v>
      </c>
      <c r="I290" s="36">
        <v>0</v>
      </c>
      <c r="J290" s="37">
        <v>40000</v>
      </c>
      <c r="K290" s="41" t="str">
        <f t="shared" si="4"/>
        <v>00007079470070110200</v>
      </c>
      <c r="L290" s="7" t="s">
        <v>428</v>
      </c>
    </row>
    <row r="291" spans="1:12" ht="22.5">
      <c r="A291" s="38" t="s">
        <v>104</v>
      </c>
      <c r="B291" s="39" t="s">
        <v>7</v>
      </c>
      <c r="C291" s="40" t="s">
        <v>70</v>
      </c>
      <c r="D291" s="67" t="s">
        <v>420</v>
      </c>
      <c r="E291" s="140" t="s">
        <v>427</v>
      </c>
      <c r="F291" s="141"/>
      <c r="G291" s="68" t="s">
        <v>106</v>
      </c>
      <c r="H291" s="33">
        <v>40000</v>
      </c>
      <c r="I291" s="36">
        <v>0</v>
      </c>
      <c r="J291" s="37">
        <v>40000</v>
      </c>
      <c r="K291" s="41" t="str">
        <f t="shared" si="4"/>
        <v>00007079470070110240</v>
      </c>
      <c r="L291" s="7" t="s">
        <v>429</v>
      </c>
    </row>
    <row r="292" spans="1:12" s="50" customFormat="1">
      <c r="A292" s="42" t="s">
        <v>107</v>
      </c>
      <c r="B292" s="43" t="s">
        <v>7</v>
      </c>
      <c r="C292" s="44" t="s">
        <v>70</v>
      </c>
      <c r="D292" s="69" t="s">
        <v>420</v>
      </c>
      <c r="E292" s="133" t="s">
        <v>427</v>
      </c>
      <c r="F292" s="134"/>
      <c r="G292" s="70" t="s">
        <v>108</v>
      </c>
      <c r="H292" s="45">
        <v>40000</v>
      </c>
      <c r="I292" s="46">
        <v>0</v>
      </c>
      <c r="J292" s="47">
        <f>IF(IF(H292="",0,H292)=0,0,(IF(H292&gt;0,IF(I292&gt;H292,0,H292-I292),IF(I292&gt;H292,H292-I292,0))))</f>
        <v>40000</v>
      </c>
      <c r="K292" s="41" t="str">
        <f t="shared" si="4"/>
        <v>00007079470070110244</v>
      </c>
      <c r="L292" s="49" t="str">
        <f>C292 &amp; D292 &amp;E292 &amp; F292 &amp; G292</f>
        <v>00007079470070110244</v>
      </c>
    </row>
    <row r="293" spans="1:12">
      <c r="A293" s="38" t="s">
        <v>430</v>
      </c>
      <c r="B293" s="39" t="s">
        <v>7</v>
      </c>
      <c r="C293" s="40" t="s">
        <v>70</v>
      </c>
      <c r="D293" s="67" t="s">
        <v>432</v>
      </c>
      <c r="E293" s="140" t="s">
        <v>94</v>
      </c>
      <c r="F293" s="141"/>
      <c r="G293" s="68" t="s">
        <v>70</v>
      </c>
      <c r="H293" s="33">
        <v>1432000</v>
      </c>
      <c r="I293" s="36">
        <v>0</v>
      </c>
      <c r="J293" s="37">
        <v>1432000</v>
      </c>
      <c r="K293" s="41" t="str">
        <f t="shared" si="4"/>
        <v>00008000000000000000</v>
      </c>
      <c r="L293" s="7" t="s">
        <v>431</v>
      </c>
    </row>
    <row r="294" spans="1:12">
      <c r="A294" s="38" t="s">
        <v>433</v>
      </c>
      <c r="B294" s="39" t="s">
        <v>7</v>
      </c>
      <c r="C294" s="40" t="s">
        <v>70</v>
      </c>
      <c r="D294" s="67" t="s">
        <v>435</v>
      </c>
      <c r="E294" s="140" t="s">
        <v>94</v>
      </c>
      <c r="F294" s="141"/>
      <c r="G294" s="68" t="s">
        <v>70</v>
      </c>
      <c r="H294" s="33">
        <v>1432000</v>
      </c>
      <c r="I294" s="36">
        <v>0</v>
      </c>
      <c r="J294" s="37">
        <v>1432000</v>
      </c>
      <c r="K294" s="41" t="str">
        <f t="shared" si="4"/>
        <v>00008010000000000000</v>
      </c>
      <c r="L294" s="7" t="s">
        <v>434</v>
      </c>
    </row>
    <row r="295" spans="1:12">
      <c r="A295" s="38"/>
      <c r="B295" s="39" t="s">
        <v>7</v>
      </c>
      <c r="C295" s="40" t="s">
        <v>70</v>
      </c>
      <c r="D295" s="67" t="s">
        <v>435</v>
      </c>
      <c r="E295" s="140" t="s">
        <v>437</v>
      </c>
      <c r="F295" s="141"/>
      <c r="G295" s="68" t="s">
        <v>70</v>
      </c>
      <c r="H295" s="33">
        <v>388000</v>
      </c>
      <c r="I295" s="36">
        <v>0</v>
      </c>
      <c r="J295" s="37">
        <v>388000</v>
      </c>
      <c r="K295" s="41" t="str">
        <f t="shared" si="4"/>
        <v>00008010210199910000</v>
      </c>
      <c r="L295" s="7" t="s">
        <v>436</v>
      </c>
    </row>
    <row r="296" spans="1:12" ht="22.5">
      <c r="A296" s="38" t="s">
        <v>102</v>
      </c>
      <c r="B296" s="39" t="s">
        <v>7</v>
      </c>
      <c r="C296" s="40" t="s">
        <v>70</v>
      </c>
      <c r="D296" s="67" t="s">
        <v>435</v>
      </c>
      <c r="E296" s="140" t="s">
        <v>437</v>
      </c>
      <c r="F296" s="141"/>
      <c r="G296" s="68" t="s">
        <v>7</v>
      </c>
      <c r="H296" s="33">
        <v>208000</v>
      </c>
      <c r="I296" s="36">
        <v>0</v>
      </c>
      <c r="J296" s="37">
        <v>208000</v>
      </c>
      <c r="K296" s="41" t="str">
        <f t="shared" si="4"/>
        <v>00008010210199910200</v>
      </c>
      <c r="L296" s="7" t="s">
        <v>438</v>
      </c>
    </row>
    <row r="297" spans="1:12" ht="22.5">
      <c r="A297" s="38" t="s">
        <v>104</v>
      </c>
      <c r="B297" s="39" t="s">
        <v>7</v>
      </c>
      <c r="C297" s="40" t="s">
        <v>70</v>
      </c>
      <c r="D297" s="67" t="s">
        <v>435</v>
      </c>
      <c r="E297" s="140" t="s">
        <v>437</v>
      </c>
      <c r="F297" s="141"/>
      <c r="G297" s="68" t="s">
        <v>106</v>
      </c>
      <c r="H297" s="33">
        <v>208000</v>
      </c>
      <c r="I297" s="36">
        <v>0</v>
      </c>
      <c r="J297" s="37">
        <v>208000</v>
      </c>
      <c r="K297" s="41" t="str">
        <f t="shared" si="4"/>
        <v>00008010210199910240</v>
      </c>
      <c r="L297" s="7" t="s">
        <v>439</v>
      </c>
    </row>
    <row r="298" spans="1:12" s="50" customFormat="1">
      <c r="A298" s="42" t="s">
        <v>107</v>
      </c>
      <c r="B298" s="43" t="s">
        <v>7</v>
      </c>
      <c r="C298" s="44" t="s">
        <v>70</v>
      </c>
      <c r="D298" s="69" t="s">
        <v>435</v>
      </c>
      <c r="E298" s="133" t="s">
        <v>437</v>
      </c>
      <c r="F298" s="134"/>
      <c r="G298" s="70" t="s">
        <v>108</v>
      </c>
      <c r="H298" s="45">
        <v>208000</v>
      </c>
      <c r="I298" s="46">
        <v>0</v>
      </c>
      <c r="J298" s="47">
        <f>IF(IF(H298="",0,H298)=0,0,(IF(H298&gt;0,IF(I298&gt;H298,0,H298-I298),IF(I298&gt;H298,H298-I298,0))))</f>
        <v>208000</v>
      </c>
      <c r="K298" s="41" t="str">
        <f t="shared" si="4"/>
        <v>00008010210199910244</v>
      </c>
      <c r="L298" s="49" t="str">
        <f>C298 &amp; D298 &amp;E298 &amp; F298 &amp; G298</f>
        <v>00008010210199910244</v>
      </c>
    </row>
    <row r="299" spans="1:12">
      <c r="A299" s="38" t="s">
        <v>440</v>
      </c>
      <c r="B299" s="39" t="s">
        <v>7</v>
      </c>
      <c r="C299" s="40" t="s">
        <v>70</v>
      </c>
      <c r="D299" s="67" t="s">
        <v>435</v>
      </c>
      <c r="E299" s="140" t="s">
        <v>437</v>
      </c>
      <c r="F299" s="141"/>
      <c r="G299" s="68" t="s">
        <v>442</v>
      </c>
      <c r="H299" s="33">
        <v>180000</v>
      </c>
      <c r="I299" s="36">
        <v>0</v>
      </c>
      <c r="J299" s="37">
        <v>180000</v>
      </c>
      <c r="K299" s="41" t="str">
        <f t="shared" si="4"/>
        <v>00008010210199910300</v>
      </c>
      <c r="L299" s="7" t="s">
        <v>441</v>
      </c>
    </row>
    <row r="300" spans="1:12" s="50" customFormat="1">
      <c r="A300" s="42" t="s">
        <v>443</v>
      </c>
      <c r="B300" s="43" t="s">
        <v>7</v>
      </c>
      <c r="C300" s="44" t="s">
        <v>70</v>
      </c>
      <c r="D300" s="69" t="s">
        <v>435</v>
      </c>
      <c r="E300" s="133" t="s">
        <v>437</v>
      </c>
      <c r="F300" s="134"/>
      <c r="G300" s="70" t="s">
        <v>444</v>
      </c>
      <c r="H300" s="45">
        <v>180000</v>
      </c>
      <c r="I300" s="46">
        <v>0</v>
      </c>
      <c r="J300" s="47">
        <f>IF(IF(H300="",0,H300)=0,0,(IF(H300&gt;0,IF(I300&gt;H300,0,H300-I300),IF(I300&gt;H300,H300-I300,0))))</f>
        <v>180000</v>
      </c>
      <c r="K300" s="41" t="str">
        <f t="shared" si="4"/>
        <v>00008010210199910360</v>
      </c>
      <c r="L300" s="49" t="str">
        <f>C300 &amp; D300 &amp;E300 &amp; F300 &amp; G300</f>
        <v>00008010210199910360</v>
      </c>
    </row>
    <row r="301" spans="1:12" ht="45">
      <c r="A301" s="38" t="s">
        <v>445</v>
      </c>
      <c r="B301" s="39" t="s">
        <v>7</v>
      </c>
      <c r="C301" s="40" t="s">
        <v>70</v>
      </c>
      <c r="D301" s="67" t="s">
        <v>435</v>
      </c>
      <c r="E301" s="140" t="s">
        <v>447</v>
      </c>
      <c r="F301" s="141"/>
      <c r="G301" s="68" t="s">
        <v>70</v>
      </c>
      <c r="H301" s="33">
        <v>50000</v>
      </c>
      <c r="I301" s="36">
        <v>0</v>
      </c>
      <c r="J301" s="37">
        <v>50000</v>
      </c>
      <c r="K301" s="41" t="str">
        <f t="shared" si="4"/>
        <v>00008011400199910000</v>
      </c>
      <c r="L301" s="7" t="s">
        <v>446</v>
      </c>
    </row>
    <row r="302" spans="1:12" ht="22.5">
      <c r="A302" s="38" t="s">
        <v>102</v>
      </c>
      <c r="B302" s="39" t="s">
        <v>7</v>
      </c>
      <c r="C302" s="40" t="s">
        <v>70</v>
      </c>
      <c r="D302" s="67" t="s">
        <v>435</v>
      </c>
      <c r="E302" s="140" t="s">
        <v>447</v>
      </c>
      <c r="F302" s="141"/>
      <c r="G302" s="68" t="s">
        <v>7</v>
      </c>
      <c r="H302" s="33">
        <v>50000</v>
      </c>
      <c r="I302" s="36">
        <v>0</v>
      </c>
      <c r="J302" s="37">
        <v>50000</v>
      </c>
      <c r="K302" s="41" t="str">
        <f t="shared" si="4"/>
        <v>00008011400199910200</v>
      </c>
      <c r="L302" s="7" t="s">
        <v>448</v>
      </c>
    </row>
    <row r="303" spans="1:12" ht="22.5">
      <c r="A303" s="38" t="s">
        <v>104</v>
      </c>
      <c r="B303" s="39" t="s">
        <v>7</v>
      </c>
      <c r="C303" s="40" t="s">
        <v>70</v>
      </c>
      <c r="D303" s="67" t="s">
        <v>435</v>
      </c>
      <c r="E303" s="140" t="s">
        <v>447</v>
      </c>
      <c r="F303" s="141"/>
      <c r="G303" s="68" t="s">
        <v>106</v>
      </c>
      <c r="H303" s="33">
        <v>50000</v>
      </c>
      <c r="I303" s="36">
        <v>0</v>
      </c>
      <c r="J303" s="37">
        <v>50000</v>
      </c>
      <c r="K303" s="41" t="str">
        <f t="shared" si="4"/>
        <v>00008011400199910240</v>
      </c>
      <c r="L303" s="7" t="s">
        <v>449</v>
      </c>
    </row>
    <row r="304" spans="1:12" s="50" customFormat="1">
      <c r="A304" s="42" t="s">
        <v>107</v>
      </c>
      <c r="B304" s="43" t="s">
        <v>7</v>
      </c>
      <c r="C304" s="44" t="s">
        <v>70</v>
      </c>
      <c r="D304" s="69" t="s">
        <v>435</v>
      </c>
      <c r="E304" s="133" t="s">
        <v>447</v>
      </c>
      <c r="F304" s="134"/>
      <c r="G304" s="70" t="s">
        <v>108</v>
      </c>
      <c r="H304" s="45">
        <v>50000</v>
      </c>
      <c r="I304" s="46">
        <v>0</v>
      </c>
      <c r="J304" s="47">
        <f>IF(IF(H304="",0,H304)=0,0,(IF(H304&gt;0,IF(I304&gt;H304,0,H304-I304),IF(I304&gt;H304,H304-I304,0))))</f>
        <v>50000</v>
      </c>
      <c r="K304" s="41" t="str">
        <f t="shared" si="4"/>
        <v>00008011400199910244</v>
      </c>
      <c r="L304" s="49" t="str">
        <f>C304 &amp; D304 &amp;E304 &amp; F304 &amp; G304</f>
        <v>00008011400199910244</v>
      </c>
    </row>
    <row r="305" spans="1:12" ht="22.5">
      <c r="A305" s="38" t="s">
        <v>450</v>
      </c>
      <c r="B305" s="39" t="s">
        <v>7</v>
      </c>
      <c r="C305" s="40" t="s">
        <v>70</v>
      </c>
      <c r="D305" s="67" t="s">
        <v>435</v>
      </c>
      <c r="E305" s="140" t="s">
        <v>452</v>
      </c>
      <c r="F305" s="141"/>
      <c r="G305" s="68" t="s">
        <v>70</v>
      </c>
      <c r="H305" s="33">
        <v>994000</v>
      </c>
      <c r="I305" s="36">
        <v>0</v>
      </c>
      <c r="J305" s="37">
        <v>994000</v>
      </c>
      <c r="K305" s="41" t="str">
        <f t="shared" si="4"/>
        <v>00008019480080110000</v>
      </c>
      <c r="L305" s="7" t="s">
        <v>451</v>
      </c>
    </row>
    <row r="306" spans="1:12" ht="22.5">
      <c r="A306" s="38" t="s">
        <v>102</v>
      </c>
      <c r="B306" s="39" t="s">
        <v>7</v>
      </c>
      <c r="C306" s="40" t="s">
        <v>70</v>
      </c>
      <c r="D306" s="67" t="s">
        <v>435</v>
      </c>
      <c r="E306" s="140" t="s">
        <v>452</v>
      </c>
      <c r="F306" s="141"/>
      <c r="G306" s="68" t="s">
        <v>7</v>
      </c>
      <c r="H306" s="33">
        <v>994000</v>
      </c>
      <c r="I306" s="36">
        <v>0</v>
      </c>
      <c r="J306" s="37">
        <v>994000</v>
      </c>
      <c r="K306" s="41" t="str">
        <f t="shared" si="4"/>
        <v>00008019480080110200</v>
      </c>
      <c r="L306" s="7" t="s">
        <v>453</v>
      </c>
    </row>
    <row r="307" spans="1:12" ht="22.5">
      <c r="A307" s="38" t="s">
        <v>104</v>
      </c>
      <c r="B307" s="39" t="s">
        <v>7</v>
      </c>
      <c r="C307" s="40" t="s">
        <v>70</v>
      </c>
      <c r="D307" s="67" t="s">
        <v>435</v>
      </c>
      <c r="E307" s="140" t="s">
        <v>452</v>
      </c>
      <c r="F307" s="141"/>
      <c r="G307" s="68" t="s">
        <v>106</v>
      </c>
      <c r="H307" s="33">
        <v>994000</v>
      </c>
      <c r="I307" s="36">
        <v>0</v>
      </c>
      <c r="J307" s="37">
        <v>994000</v>
      </c>
      <c r="K307" s="41" t="str">
        <f t="shared" si="4"/>
        <v>00008019480080110240</v>
      </c>
      <c r="L307" s="7" t="s">
        <v>454</v>
      </c>
    </row>
    <row r="308" spans="1:12" s="50" customFormat="1">
      <c r="A308" s="42" t="s">
        <v>107</v>
      </c>
      <c r="B308" s="43" t="s">
        <v>7</v>
      </c>
      <c r="C308" s="44" t="s">
        <v>70</v>
      </c>
      <c r="D308" s="69" t="s">
        <v>435</v>
      </c>
      <c r="E308" s="133" t="s">
        <v>452</v>
      </c>
      <c r="F308" s="134"/>
      <c r="G308" s="70" t="s">
        <v>108</v>
      </c>
      <c r="H308" s="45">
        <v>994000</v>
      </c>
      <c r="I308" s="46">
        <v>0</v>
      </c>
      <c r="J308" s="47">
        <f>IF(IF(H308="",0,H308)=0,0,(IF(H308&gt;0,IF(I308&gt;H308,0,H308-I308),IF(I308&gt;H308,H308-I308,0))))</f>
        <v>994000</v>
      </c>
      <c r="K308" s="41" t="str">
        <f t="shared" si="4"/>
        <v>00008019480080110244</v>
      </c>
      <c r="L308" s="49" t="str">
        <f>C308 &amp; D308 &amp;E308 &amp; F308 &amp; G308</f>
        <v>00008019480080110244</v>
      </c>
    </row>
    <row r="309" spans="1:12">
      <c r="A309" s="38" t="s">
        <v>455</v>
      </c>
      <c r="B309" s="39" t="s">
        <v>7</v>
      </c>
      <c r="C309" s="40" t="s">
        <v>70</v>
      </c>
      <c r="D309" s="67" t="s">
        <v>457</v>
      </c>
      <c r="E309" s="140" t="s">
        <v>94</v>
      </c>
      <c r="F309" s="141"/>
      <c r="G309" s="68" t="s">
        <v>70</v>
      </c>
      <c r="H309" s="33">
        <v>190983.96</v>
      </c>
      <c r="I309" s="36">
        <v>31830.66</v>
      </c>
      <c r="J309" s="37">
        <v>159153.29999999999</v>
      </c>
      <c r="K309" s="41" t="str">
        <f t="shared" si="4"/>
        <v>00010000000000000000</v>
      </c>
      <c r="L309" s="7" t="s">
        <v>456</v>
      </c>
    </row>
    <row r="310" spans="1:12">
      <c r="A310" s="38" t="s">
        <v>458</v>
      </c>
      <c r="B310" s="39" t="s">
        <v>7</v>
      </c>
      <c r="C310" s="40" t="s">
        <v>70</v>
      </c>
      <c r="D310" s="67" t="s">
        <v>460</v>
      </c>
      <c r="E310" s="140" t="s">
        <v>94</v>
      </c>
      <c r="F310" s="141"/>
      <c r="G310" s="68" t="s">
        <v>70</v>
      </c>
      <c r="H310" s="33">
        <v>190983.96</v>
      </c>
      <c r="I310" s="36">
        <v>31830.66</v>
      </c>
      <c r="J310" s="37">
        <v>159153.29999999999</v>
      </c>
      <c r="K310" s="41" t="str">
        <f t="shared" si="4"/>
        <v>00010010000000000000</v>
      </c>
      <c r="L310" s="7" t="s">
        <v>459</v>
      </c>
    </row>
    <row r="311" spans="1:12" ht="33.75">
      <c r="A311" s="38" t="s">
        <v>461</v>
      </c>
      <c r="B311" s="39" t="s">
        <v>7</v>
      </c>
      <c r="C311" s="40" t="s">
        <v>70</v>
      </c>
      <c r="D311" s="67" t="s">
        <v>460</v>
      </c>
      <c r="E311" s="140" t="s">
        <v>463</v>
      </c>
      <c r="F311" s="141"/>
      <c r="G311" s="68" t="s">
        <v>70</v>
      </c>
      <c r="H311" s="33">
        <v>190983.96</v>
      </c>
      <c r="I311" s="36">
        <v>31830.66</v>
      </c>
      <c r="J311" s="37">
        <v>159153.29999999999</v>
      </c>
      <c r="K311" s="41" t="str">
        <f t="shared" si="4"/>
        <v>00010019450010040000</v>
      </c>
      <c r="L311" s="7" t="s">
        <v>462</v>
      </c>
    </row>
    <row r="312" spans="1:12">
      <c r="A312" s="38" t="s">
        <v>440</v>
      </c>
      <c r="B312" s="39" t="s">
        <v>7</v>
      </c>
      <c r="C312" s="40" t="s">
        <v>70</v>
      </c>
      <c r="D312" s="67" t="s">
        <v>460</v>
      </c>
      <c r="E312" s="140" t="s">
        <v>463</v>
      </c>
      <c r="F312" s="141"/>
      <c r="G312" s="68" t="s">
        <v>442</v>
      </c>
      <c r="H312" s="33">
        <v>190983.96</v>
      </c>
      <c r="I312" s="36">
        <v>31830.66</v>
      </c>
      <c r="J312" s="37">
        <v>159153.29999999999</v>
      </c>
      <c r="K312" s="41" t="str">
        <f t="shared" si="4"/>
        <v>00010019450010040300</v>
      </c>
      <c r="L312" s="7" t="s">
        <v>464</v>
      </c>
    </row>
    <row r="313" spans="1:12">
      <c r="A313" s="38" t="s">
        <v>465</v>
      </c>
      <c r="B313" s="39" t="s">
        <v>7</v>
      </c>
      <c r="C313" s="40" t="s">
        <v>70</v>
      </c>
      <c r="D313" s="67" t="s">
        <v>460</v>
      </c>
      <c r="E313" s="140" t="s">
        <v>463</v>
      </c>
      <c r="F313" s="141"/>
      <c r="G313" s="68" t="s">
        <v>467</v>
      </c>
      <c r="H313" s="33">
        <v>190983.96</v>
      </c>
      <c r="I313" s="36">
        <v>31830.66</v>
      </c>
      <c r="J313" s="37">
        <v>159153.29999999999</v>
      </c>
      <c r="K313" s="41" t="str">
        <f t="shared" si="4"/>
        <v>00010019450010040310</v>
      </c>
      <c r="L313" s="7" t="s">
        <v>466</v>
      </c>
    </row>
    <row r="314" spans="1:12" s="50" customFormat="1">
      <c r="A314" s="42" t="s">
        <v>468</v>
      </c>
      <c r="B314" s="43" t="s">
        <v>7</v>
      </c>
      <c r="C314" s="44" t="s">
        <v>70</v>
      </c>
      <c r="D314" s="69" t="s">
        <v>460</v>
      </c>
      <c r="E314" s="133" t="s">
        <v>463</v>
      </c>
      <c r="F314" s="134"/>
      <c r="G314" s="70" t="s">
        <v>469</v>
      </c>
      <c r="H314" s="45">
        <v>190983.96</v>
      </c>
      <c r="I314" s="46">
        <v>31830.66</v>
      </c>
      <c r="J314" s="47">
        <f>IF(IF(H314="",0,H314)=0,0,(IF(H314&gt;0,IF(I314&gt;H314,0,H314-I314),IF(I314&gt;H314,H314-I314,0))))</f>
        <v>159153.29999999999</v>
      </c>
      <c r="K314" s="41" t="str">
        <f t="shared" si="4"/>
        <v>00010019450010040312</v>
      </c>
      <c r="L314" s="49" t="str">
        <f>C314 &amp; D314 &amp;E314 &amp; F314 &amp; G314</f>
        <v>00010019450010040312</v>
      </c>
    </row>
    <row r="315" spans="1:12">
      <c r="A315" s="38" t="s">
        <v>470</v>
      </c>
      <c r="B315" s="39" t="s">
        <v>7</v>
      </c>
      <c r="C315" s="40" t="s">
        <v>70</v>
      </c>
      <c r="D315" s="67" t="s">
        <v>472</v>
      </c>
      <c r="E315" s="140" t="s">
        <v>94</v>
      </c>
      <c r="F315" s="141"/>
      <c r="G315" s="68" t="s">
        <v>70</v>
      </c>
      <c r="H315" s="33">
        <v>692900</v>
      </c>
      <c r="I315" s="36">
        <v>0</v>
      </c>
      <c r="J315" s="37">
        <v>692900</v>
      </c>
      <c r="K315" s="41" t="str">
        <f t="shared" si="4"/>
        <v>00011000000000000000</v>
      </c>
      <c r="L315" s="7" t="s">
        <v>471</v>
      </c>
    </row>
    <row r="316" spans="1:12">
      <c r="A316" s="38" t="s">
        <v>473</v>
      </c>
      <c r="B316" s="39" t="s">
        <v>7</v>
      </c>
      <c r="C316" s="40" t="s">
        <v>70</v>
      </c>
      <c r="D316" s="67" t="s">
        <v>475</v>
      </c>
      <c r="E316" s="140" t="s">
        <v>94</v>
      </c>
      <c r="F316" s="141"/>
      <c r="G316" s="68" t="s">
        <v>70</v>
      </c>
      <c r="H316" s="33">
        <v>692900</v>
      </c>
      <c r="I316" s="36">
        <v>0</v>
      </c>
      <c r="J316" s="37">
        <v>692900</v>
      </c>
      <c r="K316" s="41" t="str">
        <f t="shared" si="4"/>
        <v>00011010000000000000</v>
      </c>
      <c r="L316" s="7" t="s">
        <v>474</v>
      </c>
    </row>
    <row r="317" spans="1:12" ht="45">
      <c r="A317" s="38" t="s">
        <v>476</v>
      </c>
      <c r="B317" s="39" t="s">
        <v>7</v>
      </c>
      <c r="C317" s="40" t="s">
        <v>70</v>
      </c>
      <c r="D317" s="67" t="s">
        <v>475</v>
      </c>
      <c r="E317" s="140" t="s">
        <v>478</v>
      </c>
      <c r="F317" s="141"/>
      <c r="G317" s="68" t="s">
        <v>70</v>
      </c>
      <c r="H317" s="33">
        <v>329900</v>
      </c>
      <c r="I317" s="36">
        <v>0</v>
      </c>
      <c r="J317" s="37">
        <v>329900</v>
      </c>
      <c r="K317" s="41" t="str">
        <f t="shared" si="4"/>
        <v>00011010400130110000</v>
      </c>
      <c r="L317" s="7" t="s">
        <v>477</v>
      </c>
    </row>
    <row r="318" spans="1:12" ht="22.5">
      <c r="A318" s="38" t="s">
        <v>102</v>
      </c>
      <c r="B318" s="39" t="s">
        <v>7</v>
      </c>
      <c r="C318" s="40" t="s">
        <v>70</v>
      </c>
      <c r="D318" s="67" t="s">
        <v>475</v>
      </c>
      <c r="E318" s="140" t="s">
        <v>478</v>
      </c>
      <c r="F318" s="141"/>
      <c r="G318" s="68" t="s">
        <v>7</v>
      </c>
      <c r="H318" s="33">
        <v>329900</v>
      </c>
      <c r="I318" s="36">
        <v>0</v>
      </c>
      <c r="J318" s="37">
        <v>329900</v>
      </c>
      <c r="K318" s="41" t="str">
        <f t="shared" si="4"/>
        <v>00011010400130110200</v>
      </c>
      <c r="L318" s="7" t="s">
        <v>479</v>
      </c>
    </row>
    <row r="319" spans="1:12" ht="22.5">
      <c r="A319" s="38" t="s">
        <v>104</v>
      </c>
      <c r="B319" s="39" t="s">
        <v>7</v>
      </c>
      <c r="C319" s="40" t="s">
        <v>70</v>
      </c>
      <c r="D319" s="67" t="s">
        <v>475</v>
      </c>
      <c r="E319" s="140" t="s">
        <v>478</v>
      </c>
      <c r="F319" s="141"/>
      <c r="G319" s="68" t="s">
        <v>106</v>
      </c>
      <c r="H319" s="33">
        <v>329900</v>
      </c>
      <c r="I319" s="36">
        <v>0</v>
      </c>
      <c r="J319" s="37">
        <v>329900</v>
      </c>
      <c r="K319" s="41" t="str">
        <f t="shared" si="4"/>
        <v>00011010400130110240</v>
      </c>
      <c r="L319" s="7" t="s">
        <v>480</v>
      </c>
    </row>
    <row r="320" spans="1:12" s="50" customFormat="1">
      <c r="A320" s="42" t="s">
        <v>107</v>
      </c>
      <c r="B320" s="43" t="s">
        <v>7</v>
      </c>
      <c r="C320" s="44" t="s">
        <v>70</v>
      </c>
      <c r="D320" s="69" t="s">
        <v>475</v>
      </c>
      <c r="E320" s="133" t="s">
        <v>478</v>
      </c>
      <c r="F320" s="134"/>
      <c r="G320" s="70" t="s">
        <v>108</v>
      </c>
      <c r="H320" s="45">
        <v>329900</v>
      </c>
      <c r="I320" s="46">
        <v>0</v>
      </c>
      <c r="J320" s="47">
        <f>IF(IF(H320="",0,H320)=0,0,(IF(H320&gt;0,IF(I320&gt;H320,0,H320-I320),IF(I320&gt;H320,H320-I320,0))))</f>
        <v>329900</v>
      </c>
      <c r="K320" s="41" t="str">
        <f t="shared" si="4"/>
        <v>00011010400130110244</v>
      </c>
      <c r="L320" s="49" t="str">
        <f>C320 &amp; D320 &amp;E320 &amp; F320 &amp; G320</f>
        <v>00011010400130110244</v>
      </c>
    </row>
    <row r="321" spans="1:12" ht="33.75">
      <c r="A321" s="38" t="s">
        <v>481</v>
      </c>
      <c r="B321" s="39" t="s">
        <v>7</v>
      </c>
      <c r="C321" s="40" t="s">
        <v>70</v>
      </c>
      <c r="D321" s="67" t="s">
        <v>475</v>
      </c>
      <c r="E321" s="140" t="s">
        <v>483</v>
      </c>
      <c r="F321" s="141"/>
      <c r="G321" s="68" t="s">
        <v>70</v>
      </c>
      <c r="H321" s="33">
        <v>363000</v>
      </c>
      <c r="I321" s="36">
        <v>0</v>
      </c>
      <c r="J321" s="37">
        <v>363000</v>
      </c>
      <c r="K321" s="41" t="str">
        <f t="shared" si="4"/>
        <v>00011010400221000000</v>
      </c>
      <c r="L321" s="7" t="s">
        <v>482</v>
      </c>
    </row>
    <row r="322" spans="1:12" ht="22.5">
      <c r="A322" s="38" t="s">
        <v>102</v>
      </c>
      <c r="B322" s="39" t="s">
        <v>7</v>
      </c>
      <c r="C322" s="40" t="s">
        <v>70</v>
      </c>
      <c r="D322" s="67" t="s">
        <v>475</v>
      </c>
      <c r="E322" s="140" t="s">
        <v>483</v>
      </c>
      <c r="F322" s="141"/>
      <c r="G322" s="68" t="s">
        <v>7</v>
      </c>
      <c r="H322" s="33">
        <v>363000</v>
      </c>
      <c r="I322" s="36">
        <v>0</v>
      </c>
      <c r="J322" s="37">
        <v>363000</v>
      </c>
      <c r="K322" s="41" t="str">
        <f t="shared" si="4"/>
        <v>00011010400221000200</v>
      </c>
      <c r="L322" s="7" t="s">
        <v>484</v>
      </c>
    </row>
    <row r="323" spans="1:12" ht="22.5">
      <c r="A323" s="38" t="s">
        <v>104</v>
      </c>
      <c r="B323" s="39" t="s">
        <v>7</v>
      </c>
      <c r="C323" s="40" t="s">
        <v>70</v>
      </c>
      <c r="D323" s="67" t="s">
        <v>475</v>
      </c>
      <c r="E323" s="140" t="s">
        <v>483</v>
      </c>
      <c r="F323" s="141"/>
      <c r="G323" s="68" t="s">
        <v>106</v>
      </c>
      <c r="H323" s="33">
        <v>363000</v>
      </c>
      <c r="I323" s="36">
        <v>0</v>
      </c>
      <c r="J323" s="37">
        <v>363000</v>
      </c>
      <c r="K323" s="41" t="str">
        <f t="shared" si="4"/>
        <v>00011010400221000240</v>
      </c>
      <c r="L323" s="7" t="s">
        <v>485</v>
      </c>
    </row>
    <row r="324" spans="1:12" s="50" customFormat="1">
      <c r="A324" s="42" t="s">
        <v>107</v>
      </c>
      <c r="B324" s="43" t="s">
        <v>7</v>
      </c>
      <c r="C324" s="44" t="s">
        <v>70</v>
      </c>
      <c r="D324" s="69" t="s">
        <v>475</v>
      </c>
      <c r="E324" s="133" t="s">
        <v>483</v>
      </c>
      <c r="F324" s="134"/>
      <c r="G324" s="70" t="s">
        <v>108</v>
      </c>
      <c r="H324" s="45">
        <v>363000</v>
      </c>
      <c r="I324" s="46">
        <v>0</v>
      </c>
      <c r="J324" s="47">
        <f>IF(IF(H324="",0,H324)=0,0,(IF(H324&gt;0,IF(I324&gt;H324,0,H324-I324),IF(I324&gt;H324,H324-I324,0))))</f>
        <v>363000</v>
      </c>
      <c r="K324" s="41" t="str">
        <f t="shared" si="4"/>
        <v>00011010400221000244</v>
      </c>
      <c r="L324" s="49" t="str">
        <f>C324 &amp; D324 &amp;E324 &amp; F324 &amp; G324</f>
        <v>00011010400221000244</v>
      </c>
    </row>
    <row r="325" spans="1:12">
      <c r="A325" s="38" t="s">
        <v>486</v>
      </c>
      <c r="B325" s="39" t="s">
        <v>7</v>
      </c>
      <c r="C325" s="40" t="s">
        <v>70</v>
      </c>
      <c r="D325" s="67" t="s">
        <v>488</v>
      </c>
      <c r="E325" s="140" t="s">
        <v>94</v>
      </c>
      <c r="F325" s="141"/>
      <c r="G325" s="68" t="s">
        <v>70</v>
      </c>
      <c r="H325" s="33">
        <v>487900.5</v>
      </c>
      <c r="I325" s="36">
        <v>6195.84</v>
      </c>
      <c r="J325" s="37">
        <v>481704.66</v>
      </c>
      <c r="K325" s="41" t="str">
        <f t="shared" si="4"/>
        <v>00012000000000000000</v>
      </c>
      <c r="L325" s="7" t="s">
        <v>487</v>
      </c>
    </row>
    <row r="326" spans="1:12">
      <c r="A326" s="38" t="s">
        <v>489</v>
      </c>
      <c r="B326" s="39" t="s">
        <v>7</v>
      </c>
      <c r="C326" s="40" t="s">
        <v>70</v>
      </c>
      <c r="D326" s="67" t="s">
        <v>491</v>
      </c>
      <c r="E326" s="140" t="s">
        <v>94</v>
      </c>
      <c r="F326" s="141"/>
      <c r="G326" s="68" t="s">
        <v>70</v>
      </c>
      <c r="H326" s="33">
        <v>430900.5</v>
      </c>
      <c r="I326" s="36">
        <v>900.5</v>
      </c>
      <c r="J326" s="37">
        <v>430000</v>
      </c>
      <c r="K326" s="41" t="str">
        <f t="shared" si="4"/>
        <v>00012020000000000000</v>
      </c>
      <c r="L326" s="7" t="s">
        <v>490</v>
      </c>
    </row>
    <row r="327" spans="1:12" ht="22.5">
      <c r="A327" s="38" t="s">
        <v>492</v>
      </c>
      <c r="B327" s="39" t="s">
        <v>7</v>
      </c>
      <c r="C327" s="40" t="s">
        <v>70</v>
      </c>
      <c r="D327" s="67" t="s">
        <v>491</v>
      </c>
      <c r="E327" s="140" t="s">
        <v>494</v>
      </c>
      <c r="F327" s="141"/>
      <c r="G327" s="68" t="s">
        <v>70</v>
      </c>
      <c r="H327" s="33">
        <v>30900.5</v>
      </c>
      <c r="I327" s="36">
        <v>900.5</v>
      </c>
      <c r="J327" s="37">
        <v>30000</v>
      </c>
      <c r="K327" s="41" t="str">
        <f t="shared" si="4"/>
        <v>00012029450010060000</v>
      </c>
      <c r="L327" s="7" t="s">
        <v>493</v>
      </c>
    </row>
    <row r="328" spans="1:12" ht="22.5">
      <c r="A328" s="38" t="s">
        <v>102</v>
      </c>
      <c r="B328" s="39" t="s">
        <v>7</v>
      </c>
      <c r="C328" s="40" t="s">
        <v>70</v>
      </c>
      <c r="D328" s="67" t="s">
        <v>491</v>
      </c>
      <c r="E328" s="140" t="s">
        <v>494</v>
      </c>
      <c r="F328" s="141"/>
      <c r="G328" s="68" t="s">
        <v>7</v>
      </c>
      <c r="H328" s="33">
        <v>30900.5</v>
      </c>
      <c r="I328" s="36">
        <v>900.5</v>
      </c>
      <c r="J328" s="37">
        <v>30000</v>
      </c>
      <c r="K328" s="41" t="str">
        <f t="shared" ref="K328:K340" si="5">C328 &amp; D328 &amp;E328 &amp; F328 &amp; G328</f>
        <v>00012029450010060200</v>
      </c>
      <c r="L328" s="7" t="s">
        <v>495</v>
      </c>
    </row>
    <row r="329" spans="1:12" ht="22.5">
      <c r="A329" s="38" t="s">
        <v>104</v>
      </c>
      <c r="B329" s="39" t="s">
        <v>7</v>
      </c>
      <c r="C329" s="40" t="s">
        <v>70</v>
      </c>
      <c r="D329" s="67" t="s">
        <v>491</v>
      </c>
      <c r="E329" s="140" t="s">
        <v>494</v>
      </c>
      <c r="F329" s="141"/>
      <c r="G329" s="68" t="s">
        <v>106</v>
      </c>
      <c r="H329" s="33">
        <v>30900.5</v>
      </c>
      <c r="I329" s="36">
        <v>900.5</v>
      </c>
      <c r="J329" s="37">
        <v>30000</v>
      </c>
      <c r="K329" s="41" t="str">
        <f t="shared" si="5"/>
        <v>00012029450010060240</v>
      </c>
      <c r="L329" s="7" t="s">
        <v>496</v>
      </c>
    </row>
    <row r="330" spans="1:12" s="50" customFormat="1">
      <c r="A330" s="42" t="s">
        <v>107</v>
      </c>
      <c r="B330" s="43" t="s">
        <v>7</v>
      </c>
      <c r="C330" s="44" t="s">
        <v>70</v>
      </c>
      <c r="D330" s="69" t="s">
        <v>491</v>
      </c>
      <c r="E330" s="133" t="s">
        <v>494</v>
      </c>
      <c r="F330" s="134"/>
      <c r="G330" s="70" t="s">
        <v>108</v>
      </c>
      <c r="H330" s="45">
        <v>30900.5</v>
      </c>
      <c r="I330" s="46">
        <v>900.5</v>
      </c>
      <c r="J330" s="47">
        <f>IF(IF(H330="",0,H330)=0,0,(IF(H330&gt;0,IF(I330&gt;H330,0,H330-I330),IF(I330&gt;H330,H330-I330,0))))</f>
        <v>30000</v>
      </c>
      <c r="K330" s="41" t="str">
        <f t="shared" si="5"/>
        <v>00012029450010060244</v>
      </c>
      <c r="L330" s="49" t="str">
        <f>C330 &amp; D330 &amp;E330 &amp; F330 &amp; G330</f>
        <v>00012029450010060244</v>
      </c>
    </row>
    <row r="331" spans="1:12" ht="33.75">
      <c r="A331" s="38" t="s">
        <v>497</v>
      </c>
      <c r="B331" s="39" t="s">
        <v>7</v>
      </c>
      <c r="C331" s="40" t="s">
        <v>70</v>
      </c>
      <c r="D331" s="67" t="s">
        <v>491</v>
      </c>
      <c r="E331" s="140" t="s">
        <v>499</v>
      </c>
      <c r="F331" s="141"/>
      <c r="G331" s="68" t="s">
        <v>70</v>
      </c>
      <c r="H331" s="33">
        <v>400000</v>
      </c>
      <c r="I331" s="36">
        <v>0</v>
      </c>
      <c r="J331" s="37">
        <v>400000</v>
      </c>
      <c r="K331" s="41" t="str">
        <f t="shared" si="5"/>
        <v>00012029450081030000</v>
      </c>
      <c r="L331" s="7" t="s">
        <v>498</v>
      </c>
    </row>
    <row r="332" spans="1:12">
      <c r="A332" s="38" t="s">
        <v>135</v>
      </c>
      <c r="B332" s="39" t="s">
        <v>7</v>
      </c>
      <c r="C332" s="40" t="s">
        <v>70</v>
      </c>
      <c r="D332" s="67" t="s">
        <v>491</v>
      </c>
      <c r="E332" s="140" t="s">
        <v>499</v>
      </c>
      <c r="F332" s="141"/>
      <c r="G332" s="68" t="s">
        <v>137</v>
      </c>
      <c r="H332" s="33">
        <v>400000</v>
      </c>
      <c r="I332" s="36">
        <v>0</v>
      </c>
      <c r="J332" s="37">
        <v>400000</v>
      </c>
      <c r="K332" s="41" t="str">
        <f t="shared" si="5"/>
        <v>00012029450081030800</v>
      </c>
      <c r="L332" s="7" t="s">
        <v>500</v>
      </c>
    </row>
    <row r="333" spans="1:12" ht="45">
      <c r="A333" s="38" t="s">
        <v>196</v>
      </c>
      <c r="B333" s="39" t="s">
        <v>7</v>
      </c>
      <c r="C333" s="40" t="s">
        <v>70</v>
      </c>
      <c r="D333" s="67" t="s">
        <v>491</v>
      </c>
      <c r="E333" s="140" t="s">
        <v>499</v>
      </c>
      <c r="F333" s="141"/>
      <c r="G333" s="68" t="s">
        <v>198</v>
      </c>
      <c r="H333" s="33">
        <v>400000</v>
      </c>
      <c r="I333" s="36">
        <v>0</v>
      </c>
      <c r="J333" s="37">
        <v>400000</v>
      </c>
      <c r="K333" s="41" t="str">
        <f t="shared" si="5"/>
        <v>00012029450081030810</v>
      </c>
      <c r="L333" s="7" t="s">
        <v>501</v>
      </c>
    </row>
    <row r="334" spans="1:12" s="50" customFormat="1" ht="45">
      <c r="A334" s="42" t="s">
        <v>502</v>
      </c>
      <c r="B334" s="43" t="s">
        <v>7</v>
      </c>
      <c r="C334" s="44" t="s">
        <v>70</v>
      </c>
      <c r="D334" s="69" t="s">
        <v>491</v>
      </c>
      <c r="E334" s="133" t="s">
        <v>499</v>
      </c>
      <c r="F334" s="134"/>
      <c r="G334" s="70" t="s">
        <v>503</v>
      </c>
      <c r="H334" s="45">
        <v>400000</v>
      </c>
      <c r="I334" s="46">
        <v>0</v>
      </c>
      <c r="J334" s="47">
        <f>IF(IF(H334="",0,H334)=0,0,(IF(H334&gt;0,IF(I334&gt;H334,0,H334-I334),IF(I334&gt;H334,H334-I334,0))))</f>
        <v>400000</v>
      </c>
      <c r="K334" s="41" t="str">
        <f t="shared" si="5"/>
        <v>00012029450081030812</v>
      </c>
      <c r="L334" s="49" t="str">
        <f>C334 &amp; D334 &amp;E334 &amp; F334 &amp; G334</f>
        <v>00012029450081030812</v>
      </c>
    </row>
    <row r="335" spans="1:12" ht="22.5">
      <c r="A335" s="38" t="s">
        <v>504</v>
      </c>
      <c r="B335" s="39" t="s">
        <v>7</v>
      </c>
      <c r="C335" s="40" t="s">
        <v>70</v>
      </c>
      <c r="D335" s="67" t="s">
        <v>506</v>
      </c>
      <c r="E335" s="140" t="s">
        <v>94</v>
      </c>
      <c r="F335" s="141"/>
      <c r="G335" s="68" t="s">
        <v>70</v>
      </c>
      <c r="H335" s="33">
        <v>57000</v>
      </c>
      <c r="I335" s="36">
        <v>5295.34</v>
      </c>
      <c r="J335" s="37">
        <v>51704.66</v>
      </c>
      <c r="K335" s="41" t="str">
        <f t="shared" si="5"/>
        <v>00012040000000000000</v>
      </c>
      <c r="L335" s="7" t="s">
        <v>505</v>
      </c>
    </row>
    <row r="336" spans="1:12">
      <c r="A336" s="38" t="s">
        <v>507</v>
      </c>
      <c r="B336" s="39" t="s">
        <v>7</v>
      </c>
      <c r="C336" s="40" t="s">
        <v>70</v>
      </c>
      <c r="D336" s="67" t="s">
        <v>506</v>
      </c>
      <c r="E336" s="140" t="s">
        <v>509</v>
      </c>
      <c r="F336" s="141"/>
      <c r="G336" s="68" t="s">
        <v>70</v>
      </c>
      <c r="H336" s="33">
        <v>57000</v>
      </c>
      <c r="I336" s="36">
        <v>5295.34</v>
      </c>
      <c r="J336" s="37">
        <v>51704.66</v>
      </c>
      <c r="K336" s="41" t="str">
        <f t="shared" si="5"/>
        <v>00012049450010050000</v>
      </c>
      <c r="L336" s="7" t="s">
        <v>508</v>
      </c>
    </row>
    <row r="337" spans="1:12" ht="22.5">
      <c r="A337" s="38" t="s">
        <v>102</v>
      </c>
      <c r="B337" s="39" t="s">
        <v>7</v>
      </c>
      <c r="C337" s="40" t="s">
        <v>70</v>
      </c>
      <c r="D337" s="67" t="s">
        <v>506</v>
      </c>
      <c r="E337" s="140" t="s">
        <v>509</v>
      </c>
      <c r="F337" s="141"/>
      <c r="G337" s="68" t="s">
        <v>7</v>
      </c>
      <c r="H337" s="33">
        <v>57000</v>
      </c>
      <c r="I337" s="36">
        <v>5295.34</v>
      </c>
      <c r="J337" s="37">
        <v>51704.66</v>
      </c>
      <c r="K337" s="41" t="str">
        <f t="shared" si="5"/>
        <v>00012049450010050200</v>
      </c>
      <c r="L337" s="7" t="s">
        <v>510</v>
      </c>
    </row>
    <row r="338" spans="1:12" ht="22.5">
      <c r="A338" s="38" t="s">
        <v>104</v>
      </c>
      <c r="B338" s="39" t="s">
        <v>7</v>
      </c>
      <c r="C338" s="40" t="s">
        <v>70</v>
      </c>
      <c r="D338" s="67" t="s">
        <v>506</v>
      </c>
      <c r="E338" s="140" t="s">
        <v>509</v>
      </c>
      <c r="F338" s="141"/>
      <c r="G338" s="68" t="s">
        <v>106</v>
      </c>
      <c r="H338" s="33">
        <v>57000</v>
      </c>
      <c r="I338" s="36">
        <v>5295.34</v>
      </c>
      <c r="J338" s="37">
        <v>51704.66</v>
      </c>
      <c r="K338" s="41" t="str">
        <f t="shared" si="5"/>
        <v>00012049450010050240</v>
      </c>
      <c r="L338" s="7" t="s">
        <v>511</v>
      </c>
    </row>
    <row r="339" spans="1:12" s="50" customFormat="1" ht="22.5">
      <c r="A339" s="42" t="s">
        <v>512</v>
      </c>
      <c r="B339" s="43" t="s">
        <v>7</v>
      </c>
      <c r="C339" s="44" t="s">
        <v>70</v>
      </c>
      <c r="D339" s="69" t="s">
        <v>506</v>
      </c>
      <c r="E339" s="133" t="s">
        <v>509</v>
      </c>
      <c r="F339" s="134"/>
      <c r="G339" s="70" t="s">
        <v>513</v>
      </c>
      <c r="H339" s="45">
        <v>3000</v>
      </c>
      <c r="I339" s="46">
        <v>796</v>
      </c>
      <c r="J339" s="47">
        <f>IF(IF(H339="",0,H339)=0,0,(IF(H339&gt;0,IF(I339&gt;H339,0,H339-I339),IF(I339&gt;H339,H339-I339,0))))</f>
        <v>2204</v>
      </c>
      <c r="K339" s="41" t="str">
        <f t="shared" si="5"/>
        <v>00012049450010050242</v>
      </c>
      <c r="L339" s="49" t="str">
        <f>C339 &amp; D339 &amp;E339 &amp; F339 &amp; G339</f>
        <v>00012049450010050242</v>
      </c>
    </row>
    <row r="340" spans="1:12" s="50" customFormat="1">
      <c r="A340" s="42" t="s">
        <v>107</v>
      </c>
      <c r="B340" s="43" t="s">
        <v>7</v>
      </c>
      <c r="C340" s="44" t="s">
        <v>70</v>
      </c>
      <c r="D340" s="69" t="s">
        <v>506</v>
      </c>
      <c r="E340" s="133" t="s">
        <v>509</v>
      </c>
      <c r="F340" s="134"/>
      <c r="G340" s="70" t="s">
        <v>108</v>
      </c>
      <c r="H340" s="45">
        <v>54000</v>
      </c>
      <c r="I340" s="46">
        <v>4499.34</v>
      </c>
      <c r="J340" s="47">
        <f>IF(IF(H340="",0,H340)=0,0,(IF(H340&gt;0,IF(I340&gt;H340,0,H340-I340),IF(I340&gt;H340,H340-I340,0))))</f>
        <v>49500.66</v>
      </c>
      <c r="K340" s="41" t="str">
        <f t="shared" si="5"/>
        <v>00012049450010050244</v>
      </c>
      <c r="L340" s="49" t="str">
        <f>C340 &amp; D340 &amp;E340 &amp; F340 &amp; G340</f>
        <v>00012049450010050244</v>
      </c>
    </row>
    <row r="341" spans="1:12" ht="5.25" hidden="1" customHeight="1" thickBot="1">
      <c r="A341" s="71"/>
      <c r="B341" s="72"/>
      <c r="C341" s="73"/>
      <c r="D341" s="73"/>
      <c r="E341" s="73"/>
      <c r="F341" s="73"/>
      <c r="G341" s="73"/>
      <c r="H341" s="74"/>
      <c r="I341" s="75"/>
      <c r="J341" s="76"/>
      <c r="K341" s="58"/>
    </row>
    <row r="342" spans="1:12" ht="13.5" thickBot="1">
      <c r="A342" s="77"/>
      <c r="B342" s="77"/>
      <c r="C342" s="5"/>
      <c r="D342" s="5"/>
      <c r="E342" s="5"/>
      <c r="F342" s="5"/>
      <c r="G342" s="5"/>
      <c r="H342" s="78"/>
      <c r="I342" s="78"/>
      <c r="J342" s="78"/>
      <c r="K342" s="78"/>
    </row>
    <row r="343" spans="1:12" ht="28.5" customHeight="1" thickBot="1">
      <c r="A343" s="79" t="s">
        <v>18</v>
      </c>
      <c r="B343" s="80">
        <v>450</v>
      </c>
      <c r="C343" s="135" t="s">
        <v>17</v>
      </c>
      <c r="D343" s="136"/>
      <c r="E343" s="136"/>
      <c r="F343" s="136"/>
      <c r="G343" s="137"/>
      <c r="H343" s="81">
        <f>0-H351</f>
        <v>-12010420.279999999</v>
      </c>
      <c r="I343" s="81">
        <f>I15-I70</f>
        <v>3237626.67</v>
      </c>
      <c r="J343" s="82" t="s">
        <v>17</v>
      </c>
    </row>
    <row r="344" spans="1:12">
      <c r="A344" s="77"/>
      <c r="B344" s="83"/>
      <c r="C344" s="5"/>
      <c r="D344" s="5"/>
      <c r="E344" s="5"/>
      <c r="F344" s="5"/>
      <c r="G344" s="5"/>
      <c r="H344" s="5"/>
      <c r="I344" s="5"/>
      <c r="J344" s="5"/>
    </row>
    <row r="345" spans="1:12" ht="15">
      <c r="A345" s="159" t="s">
        <v>31</v>
      </c>
      <c r="B345" s="159"/>
      <c r="C345" s="159"/>
      <c r="D345" s="159"/>
      <c r="E345" s="159"/>
      <c r="F345" s="159"/>
      <c r="G345" s="159"/>
      <c r="H345" s="159"/>
      <c r="I345" s="159"/>
      <c r="J345" s="159"/>
      <c r="K345" s="62"/>
    </row>
    <row r="346" spans="1:12">
      <c r="A346" s="21"/>
      <c r="B346" s="84"/>
      <c r="C346" s="22"/>
      <c r="D346" s="22"/>
      <c r="E346" s="22"/>
      <c r="F346" s="22"/>
      <c r="G346" s="22"/>
      <c r="H346" s="23"/>
      <c r="I346" s="23"/>
      <c r="J346" s="41" t="s">
        <v>27</v>
      </c>
      <c r="K346" s="41"/>
    </row>
    <row r="347" spans="1:12" ht="17.100000000000001" customHeight="1">
      <c r="A347" s="118" t="s">
        <v>38</v>
      </c>
      <c r="B347" s="118" t="s">
        <v>39</v>
      </c>
      <c r="C347" s="124" t="s">
        <v>44</v>
      </c>
      <c r="D347" s="125"/>
      <c r="E347" s="125"/>
      <c r="F347" s="125"/>
      <c r="G347" s="126"/>
      <c r="H347" s="118" t="s">
        <v>41</v>
      </c>
      <c r="I347" s="118" t="s">
        <v>23</v>
      </c>
      <c r="J347" s="118" t="s">
        <v>42</v>
      </c>
      <c r="K347" s="26"/>
    </row>
    <row r="348" spans="1:12" ht="17.100000000000001" customHeight="1">
      <c r="A348" s="119"/>
      <c r="B348" s="119"/>
      <c r="C348" s="127"/>
      <c r="D348" s="128"/>
      <c r="E348" s="128"/>
      <c r="F348" s="128"/>
      <c r="G348" s="129"/>
      <c r="H348" s="119"/>
      <c r="I348" s="119"/>
      <c r="J348" s="119"/>
      <c r="K348" s="26"/>
    </row>
    <row r="349" spans="1:12" ht="17.100000000000001" customHeight="1">
      <c r="A349" s="120"/>
      <c r="B349" s="120"/>
      <c r="C349" s="130"/>
      <c r="D349" s="131"/>
      <c r="E349" s="131"/>
      <c r="F349" s="131"/>
      <c r="G349" s="132"/>
      <c r="H349" s="120"/>
      <c r="I349" s="120"/>
      <c r="J349" s="120"/>
      <c r="K349" s="26"/>
    </row>
    <row r="350" spans="1:12" ht="13.5" thickBot="1">
      <c r="A350" s="27">
        <v>1</v>
      </c>
      <c r="B350" s="28">
        <v>2</v>
      </c>
      <c r="C350" s="145">
        <v>3</v>
      </c>
      <c r="D350" s="146"/>
      <c r="E350" s="146"/>
      <c r="F350" s="146"/>
      <c r="G350" s="147"/>
      <c r="H350" s="29" t="s">
        <v>2</v>
      </c>
      <c r="I350" s="29" t="s">
        <v>25</v>
      </c>
      <c r="J350" s="29" t="s">
        <v>26</v>
      </c>
      <c r="K350" s="30"/>
    </row>
    <row r="351" spans="1:12" ht="12.75" customHeight="1">
      <c r="A351" s="1" t="s">
        <v>32</v>
      </c>
      <c r="B351" s="32" t="s">
        <v>8</v>
      </c>
      <c r="C351" s="121" t="s">
        <v>17</v>
      </c>
      <c r="D351" s="122"/>
      <c r="E351" s="122"/>
      <c r="F351" s="122"/>
      <c r="G351" s="123"/>
      <c r="H351" s="33">
        <f>H353+H358+H363</f>
        <v>12010420.279999999</v>
      </c>
      <c r="I351" s="33">
        <f>I353+I358+I363</f>
        <v>-3237626.67</v>
      </c>
      <c r="J351" s="34">
        <f>J353+J358+J363</f>
        <v>15248046.949999999</v>
      </c>
    </row>
    <row r="352" spans="1:12" ht="12.75" customHeight="1">
      <c r="A352" s="85" t="s">
        <v>11</v>
      </c>
      <c r="B352" s="86"/>
      <c r="C352" s="148"/>
      <c r="D352" s="149"/>
      <c r="E352" s="149"/>
      <c r="F352" s="149"/>
      <c r="G352" s="150"/>
      <c r="H352" s="87"/>
      <c r="I352" s="88"/>
      <c r="J352" s="89"/>
    </row>
    <row r="353" spans="1:12" ht="12.75" customHeight="1">
      <c r="A353" s="1" t="s">
        <v>33</v>
      </c>
      <c r="B353" s="39" t="s">
        <v>12</v>
      </c>
      <c r="C353" s="151" t="s">
        <v>17</v>
      </c>
      <c r="D353" s="152"/>
      <c r="E353" s="152"/>
      <c r="F353" s="152"/>
      <c r="G353" s="153"/>
      <c r="H353" s="33">
        <v>0</v>
      </c>
      <c r="I353" s="33">
        <v>0</v>
      </c>
      <c r="J353" s="37">
        <v>0</v>
      </c>
    </row>
    <row r="354" spans="1:12" ht="12.75" customHeight="1">
      <c r="A354" s="85" t="s">
        <v>10</v>
      </c>
      <c r="B354" s="3"/>
      <c r="C354" s="143"/>
      <c r="D354" s="114"/>
      <c r="E354" s="114"/>
      <c r="F354" s="114"/>
      <c r="G354" s="115"/>
      <c r="H354" s="90"/>
      <c r="I354" s="91"/>
      <c r="J354" s="92"/>
    </row>
    <row r="355" spans="1:12" hidden="1">
      <c r="A355" s="38"/>
      <c r="B355" s="39" t="s">
        <v>12</v>
      </c>
      <c r="C355" s="93"/>
      <c r="D355" s="113"/>
      <c r="E355" s="114"/>
      <c r="F355" s="114"/>
      <c r="G355" s="115"/>
      <c r="H355" s="33"/>
      <c r="I355" s="36"/>
      <c r="J355" s="37"/>
      <c r="K355" s="58" t="str">
        <f>C355 &amp; D355 &amp; G355</f>
        <v/>
      </c>
    </row>
    <row r="356" spans="1:12" s="50" customFormat="1">
      <c r="A356" s="94"/>
      <c r="B356" s="43" t="s">
        <v>12</v>
      </c>
      <c r="C356" s="44"/>
      <c r="D356" s="138"/>
      <c r="E356" s="138"/>
      <c r="F356" s="138"/>
      <c r="G356" s="139"/>
      <c r="H356" s="45"/>
      <c r="I356" s="46"/>
      <c r="J356" s="47">
        <f>IF(IF(H356="",0,H356)=0,0,(IF(H356&gt;0,IF(I356&gt;H356,0,H356-I356),IF(I356&gt;H356,H356-I356,0))))</f>
        <v>0</v>
      </c>
      <c r="K356" s="95" t="str">
        <f>C356 &amp; D356 &amp; G356</f>
        <v/>
      </c>
      <c r="L356" s="49" t="str">
        <f>C356 &amp; D356 &amp; G356</f>
        <v/>
      </c>
    </row>
    <row r="357" spans="1:12" ht="12.75" hidden="1" customHeight="1">
      <c r="A357" s="1"/>
      <c r="B357" s="96"/>
      <c r="C357" s="97"/>
      <c r="D357" s="97"/>
      <c r="E357" s="97"/>
      <c r="F357" s="97"/>
      <c r="G357" s="97"/>
      <c r="H357" s="98"/>
      <c r="I357" s="99"/>
      <c r="J357" s="100"/>
      <c r="K357" s="78"/>
    </row>
    <row r="358" spans="1:12" ht="12.75" customHeight="1">
      <c r="A358" s="1" t="s">
        <v>34</v>
      </c>
      <c r="B358" s="3" t="s">
        <v>13</v>
      </c>
      <c r="C358" s="143" t="s">
        <v>17</v>
      </c>
      <c r="D358" s="114"/>
      <c r="E358" s="114"/>
      <c r="F358" s="114"/>
      <c r="G358" s="115"/>
      <c r="H358" s="33">
        <v>0</v>
      </c>
      <c r="I358" s="33">
        <v>0</v>
      </c>
      <c r="J358" s="66">
        <v>0</v>
      </c>
    </row>
    <row r="359" spans="1:12" ht="12.75" customHeight="1">
      <c r="A359" s="85" t="s">
        <v>10</v>
      </c>
      <c r="B359" s="3"/>
      <c r="C359" s="143"/>
      <c r="D359" s="114"/>
      <c r="E359" s="114"/>
      <c r="F359" s="114"/>
      <c r="G359" s="115"/>
      <c r="H359" s="90"/>
      <c r="I359" s="91"/>
      <c r="J359" s="92"/>
    </row>
    <row r="360" spans="1:12" ht="12.75" hidden="1" customHeight="1">
      <c r="A360" s="38"/>
      <c r="B360" s="39" t="s">
        <v>13</v>
      </c>
      <c r="C360" s="93"/>
      <c r="D360" s="113"/>
      <c r="E360" s="114"/>
      <c r="F360" s="114"/>
      <c r="G360" s="115"/>
      <c r="H360" s="33"/>
      <c r="I360" s="36"/>
      <c r="J360" s="37"/>
      <c r="K360" s="58" t="str">
        <f>C360 &amp; D360 &amp; G360</f>
        <v/>
      </c>
    </row>
    <row r="361" spans="1:12" s="50" customFormat="1">
      <c r="A361" s="94"/>
      <c r="B361" s="43" t="s">
        <v>13</v>
      </c>
      <c r="C361" s="44"/>
      <c r="D361" s="138"/>
      <c r="E361" s="138"/>
      <c r="F361" s="138"/>
      <c r="G361" s="139"/>
      <c r="H361" s="45"/>
      <c r="I361" s="46"/>
      <c r="J361" s="47">
        <f>IF(IF(H361="",0,H361)=0,0,(IF(H361&gt;0,IF(I361&gt;H361,0,H361-I361),IF(I361&gt;H361,H361-I361,0))))</f>
        <v>0</v>
      </c>
      <c r="K361" s="95" t="str">
        <f>C361 &amp; D361 &amp; G361</f>
        <v/>
      </c>
      <c r="L361" s="49" t="str">
        <f>C361 &amp; D361 &amp; G361</f>
        <v/>
      </c>
    </row>
    <row r="362" spans="1:12" ht="12.75" hidden="1" customHeight="1">
      <c r="A362" s="1"/>
      <c r="B362" s="39"/>
      <c r="C362" s="97"/>
      <c r="D362" s="97"/>
      <c r="E362" s="97"/>
      <c r="F362" s="97"/>
      <c r="G362" s="97"/>
      <c r="H362" s="98"/>
      <c r="I362" s="99"/>
      <c r="J362" s="100"/>
      <c r="K362" s="78"/>
    </row>
    <row r="363" spans="1:12" ht="12.75" customHeight="1">
      <c r="A363" s="1" t="s">
        <v>16</v>
      </c>
      <c r="B363" s="3" t="s">
        <v>9</v>
      </c>
      <c r="C363" s="143" t="s">
        <v>51</v>
      </c>
      <c r="D363" s="114"/>
      <c r="E363" s="114"/>
      <c r="F363" s="114"/>
      <c r="G363" s="115"/>
      <c r="H363" s="33">
        <v>12010420.279999999</v>
      </c>
      <c r="I363" s="33">
        <v>-3237626.67</v>
      </c>
      <c r="J363" s="101">
        <f>IF(IF(H363="",0,H363)=0,0,(IF(H363&gt;0,IF(I363&gt;H363,0,H363-I363),IF(I363&gt;H363,H363-I363,0))))</f>
        <v>15248046.949999999</v>
      </c>
    </row>
    <row r="364" spans="1:12" ht="22.5">
      <c r="A364" s="1" t="s">
        <v>52</v>
      </c>
      <c r="B364" s="3" t="s">
        <v>9</v>
      </c>
      <c r="C364" s="143" t="s">
        <v>53</v>
      </c>
      <c r="D364" s="114"/>
      <c r="E364" s="114"/>
      <c r="F364" s="114"/>
      <c r="G364" s="115"/>
      <c r="H364" s="33">
        <v>12010420.279999999</v>
      </c>
      <c r="I364" s="33">
        <v>-3237626.67</v>
      </c>
      <c r="J364" s="101">
        <f>IF(IF(H364="",0,H364)=0,0,(IF(H364&gt;0,IF(I364&gt;H364,0,H364-I364),IF(I364&gt;H364,H364-I364,0))))</f>
        <v>15248046.949999999</v>
      </c>
    </row>
    <row r="365" spans="1:12" ht="35.25" customHeight="1">
      <c r="A365" s="1" t="s">
        <v>55</v>
      </c>
      <c r="B365" s="3" t="s">
        <v>9</v>
      </c>
      <c r="C365" s="143" t="s">
        <v>54</v>
      </c>
      <c r="D365" s="114"/>
      <c r="E365" s="114"/>
      <c r="F365" s="114"/>
      <c r="G365" s="115"/>
      <c r="H365" s="33">
        <v>0</v>
      </c>
      <c r="I365" s="33">
        <v>0</v>
      </c>
      <c r="J365" s="101">
        <f>IF(IF(H365="",0,H365)=0,0,(IF(H365&gt;0,IF(I365&gt;H365,0,H365-I365),IF(I365&gt;H365,H365-I365,0))))</f>
        <v>0</v>
      </c>
    </row>
    <row r="366" spans="1:12">
      <c r="A366" s="1" t="s">
        <v>82</v>
      </c>
      <c r="B366" s="3" t="s">
        <v>14</v>
      </c>
      <c r="C366" s="93" t="s">
        <v>70</v>
      </c>
      <c r="D366" s="113" t="s">
        <v>81</v>
      </c>
      <c r="E366" s="114"/>
      <c r="F366" s="114"/>
      <c r="G366" s="115"/>
      <c r="H366" s="33">
        <v>-73046400</v>
      </c>
      <c r="I366" s="33">
        <v>-34241211.210000001</v>
      </c>
      <c r="J366" s="102" t="s">
        <v>56</v>
      </c>
      <c r="K366" s="7" t="str">
        <f t="shared" ref="K366:K373" si="6">C366 &amp; D366 &amp; G366</f>
        <v>00001050000000000500</v>
      </c>
      <c r="L366" s="7" t="s">
        <v>83</v>
      </c>
    </row>
    <row r="367" spans="1:12">
      <c r="A367" s="1" t="s">
        <v>85</v>
      </c>
      <c r="B367" s="3" t="s">
        <v>14</v>
      </c>
      <c r="C367" s="93" t="s">
        <v>70</v>
      </c>
      <c r="D367" s="113" t="s">
        <v>84</v>
      </c>
      <c r="E367" s="114"/>
      <c r="F367" s="114"/>
      <c r="G367" s="115"/>
      <c r="H367" s="33">
        <v>-73046400</v>
      </c>
      <c r="I367" s="33">
        <v>-34241211.210000001</v>
      </c>
      <c r="J367" s="102" t="s">
        <v>56</v>
      </c>
      <c r="K367" s="7" t="str">
        <f t="shared" si="6"/>
        <v>00001050200000000500</v>
      </c>
      <c r="L367" s="7" t="s">
        <v>86</v>
      </c>
    </row>
    <row r="368" spans="1:12" ht="22.5">
      <c r="A368" s="1" t="s">
        <v>88</v>
      </c>
      <c r="B368" s="3" t="s">
        <v>14</v>
      </c>
      <c r="C368" s="93" t="s">
        <v>70</v>
      </c>
      <c r="D368" s="113" t="s">
        <v>87</v>
      </c>
      <c r="E368" s="114"/>
      <c r="F368" s="114"/>
      <c r="G368" s="115"/>
      <c r="H368" s="33">
        <v>-73046400</v>
      </c>
      <c r="I368" s="33">
        <v>-34241211.210000001</v>
      </c>
      <c r="J368" s="102" t="s">
        <v>56</v>
      </c>
      <c r="K368" s="7" t="str">
        <f t="shared" si="6"/>
        <v>00001050201000000510</v>
      </c>
      <c r="L368" s="7" t="s">
        <v>89</v>
      </c>
    </row>
    <row r="369" spans="1:12" ht="22.5">
      <c r="A369" s="1" t="s">
        <v>91</v>
      </c>
      <c r="B369" s="3" t="s">
        <v>14</v>
      </c>
      <c r="C369" s="103" t="s">
        <v>70</v>
      </c>
      <c r="D369" s="116" t="s">
        <v>90</v>
      </c>
      <c r="E369" s="116"/>
      <c r="F369" s="116"/>
      <c r="G369" s="117"/>
      <c r="H369" s="104">
        <v>-73046400</v>
      </c>
      <c r="I369" s="104">
        <v>-34241211.210000001</v>
      </c>
      <c r="J369" s="105" t="s">
        <v>17</v>
      </c>
      <c r="K369" s="7" t="str">
        <f t="shared" si="6"/>
        <v>00001050201130000510</v>
      </c>
      <c r="L369" s="6" t="str">
        <f>C369 &amp; D369 &amp; G369</f>
        <v>00001050201130000510</v>
      </c>
    </row>
    <row r="370" spans="1:12">
      <c r="A370" s="1" t="s">
        <v>69</v>
      </c>
      <c r="B370" s="3" t="s">
        <v>15</v>
      </c>
      <c r="C370" s="93" t="s">
        <v>70</v>
      </c>
      <c r="D370" s="113" t="s">
        <v>71</v>
      </c>
      <c r="E370" s="114"/>
      <c r="F370" s="114"/>
      <c r="G370" s="115"/>
      <c r="H370" s="33">
        <v>85056820.280000001</v>
      </c>
      <c r="I370" s="33">
        <v>31003584.539999999</v>
      </c>
      <c r="J370" s="102" t="s">
        <v>56</v>
      </c>
      <c r="K370" s="7" t="str">
        <f t="shared" si="6"/>
        <v>00001050000000000600</v>
      </c>
      <c r="L370" s="7" t="s">
        <v>72</v>
      </c>
    </row>
    <row r="371" spans="1:12">
      <c r="A371" s="1" t="s">
        <v>73</v>
      </c>
      <c r="B371" s="3" t="s">
        <v>15</v>
      </c>
      <c r="C371" s="93" t="s">
        <v>70</v>
      </c>
      <c r="D371" s="113" t="s">
        <v>74</v>
      </c>
      <c r="E371" s="114"/>
      <c r="F371" s="114"/>
      <c r="G371" s="115"/>
      <c r="H371" s="33">
        <v>85056820.280000001</v>
      </c>
      <c r="I371" s="33">
        <v>31003584.539999999</v>
      </c>
      <c r="J371" s="102" t="s">
        <v>56</v>
      </c>
      <c r="K371" s="7" t="str">
        <f t="shared" si="6"/>
        <v>00001050200000000600</v>
      </c>
      <c r="L371" s="7" t="s">
        <v>75</v>
      </c>
    </row>
    <row r="372" spans="1:12" ht="22.5">
      <c r="A372" s="1" t="s">
        <v>76</v>
      </c>
      <c r="B372" s="3" t="s">
        <v>15</v>
      </c>
      <c r="C372" s="93" t="s">
        <v>70</v>
      </c>
      <c r="D372" s="113" t="s">
        <v>77</v>
      </c>
      <c r="E372" s="114"/>
      <c r="F372" s="114"/>
      <c r="G372" s="115"/>
      <c r="H372" s="33">
        <v>85056820.280000001</v>
      </c>
      <c r="I372" s="33">
        <v>31003584.539999999</v>
      </c>
      <c r="J372" s="102" t="s">
        <v>56</v>
      </c>
      <c r="K372" s="7" t="str">
        <f t="shared" si="6"/>
        <v>00001050201000000610</v>
      </c>
      <c r="L372" s="7" t="s">
        <v>78</v>
      </c>
    </row>
    <row r="373" spans="1:12" ht="22.5">
      <c r="A373" s="2" t="s">
        <v>79</v>
      </c>
      <c r="B373" s="3" t="s">
        <v>15</v>
      </c>
      <c r="C373" s="103" t="s">
        <v>70</v>
      </c>
      <c r="D373" s="116" t="s">
        <v>80</v>
      </c>
      <c r="E373" s="116"/>
      <c r="F373" s="116"/>
      <c r="G373" s="117"/>
      <c r="H373" s="106">
        <v>85056820.280000001</v>
      </c>
      <c r="I373" s="106">
        <v>31003584.539999999</v>
      </c>
      <c r="J373" s="107" t="s">
        <v>17</v>
      </c>
      <c r="K373" s="6" t="str">
        <f t="shared" si="6"/>
        <v>00001050201130000610</v>
      </c>
      <c r="L373" s="6" t="str">
        <f>C373 &amp; D373 &amp; G373</f>
        <v>00001050201130000610</v>
      </c>
    </row>
    <row r="374" spans="1:12">
      <c r="A374" s="77"/>
      <c r="B374" s="83"/>
      <c r="C374" s="5"/>
      <c r="D374" s="5"/>
      <c r="E374" s="5"/>
      <c r="F374" s="5"/>
      <c r="G374" s="5"/>
      <c r="H374" s="5"/>
      <c r="I374" s="5"/>
      <c r="J374" s="5"/>
      <c r="K374" s="5"/>
    </row>
    <row r="375" spans="1:12">
      <c r="A375" s="77"/>
      <c r="B375" s="83"/>
      <c r="C375" s="5"/>
      <c r="D375" s="5"/>
      <c r="E375" s="5"/>
      <c r="F375" s="5"/>
      <c r="G375" s="5"/>
      <c r="H375" s="5"/>
      <c r="I375" s="5"/>
      <c r="J375" s="5"/>
    </row>
    <row r="376" spans="1:12" ht="21.75" customHeight="1">
      <c r="A376" s="108" t="s">
        <v>47</v>
      </c>
      <c r="B376" s="144" t="s">
        <v>631</v>
      </c>
      <c r="C376" s="144"/>
      <c r="D376" s="144"/>
      <c r="E376" s="83"/>
      <c r="F376" s="83"/>
      <c r="G376" s="5"/>
      <c r="H376" s="109" t="s">
        <v>48</v>
      </c>
      <c r="I376" s="110"/>
      <c r="J376" s="112" t="s">
        <v>632</v>
      </c>
    </row>
    <row r="377" spans="1:12">
      <c r="A377" s="9" t="s">
        <v>45</v>
      </c>
      <c r="B377" s="142" t="s">
        <v>46</v>
      </c>
      <c r="C377" s="142"/>
      <c r="D377" s="142"/>
      <c r="E377" s="83"/>
      <c r="F377" s="83"/>
      <c r="G377" s="5"/>
      <c r="H377" s="5"/>
      <c r="I377" s="111" t="s">
        <v>49</v>
      </c>
      <c r="J377" s="83" t="s">
        <v>46</v>
      </c>
    </row>
    <row r="378" spans="1:12">
      <c r="A378" s="9"/>
      <c r="B378" s="83"/>
      <c r="C378" s="5"/>
      <c r="D378" s="5"/>
      <c r="E378" s="5"/>
      <c r="F378" s="5"/>
      <c r="G378" s="5"/>
      <c r="H378" s="5"/>
      <c r="I378" s="5"/>
      <c r="J378" s="5"/>
    </row>
    <row r="379" spans="1:12">
      <c r="A379" s="9"/>
      <c r="B379" s="83"/>
      <c r="C379" s="5"/>
      <c r="D379" s="5"/>
      <c r="E379" s="5"/>
      <c r="F379" s="5"/>
      <c r="G379" s="5"/>
      <c r="H379" s="5"/>
      <c r="I379" s="5"/>
      <c r="J379" s="5"/>
    </row>
    <row r="380" spans="1:12">
      <c r="A380" s="77"/>
      <c r="B380" s="83"/>
      <c r="C380" s="5"/>
      <c r="D380" s="5"/>
      <c r="E380" s="5"/>
      <c r="F380" s="5"/>
      <c r="G380" s="5"/>
      <c r="H380" s="5"/>
      <c r="I380" s="5"/>
      <c r="J380" s="5"/>
    </row>
  </sheetData>
  <mergeCells count="371">
    <mergeCell ref="D59:G59"/>
    <mergeCell ref="D60:G60"/>
    <mergeCell ref="D61:G61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337:F337"/>
    <mergeCell ref="E338:F338"/>
    <mergeCell ref="E339:F339"/>
    <mergeCell ref="E340:F34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332:F332"/>
    <mergeCell ref="E333:F333"/>
    <mergeCell ref="E334:F334"/>
    <mergeCell ref="E335:F335"/>
    <mergeCell ref="E336:F336"/>
    <mergeCell ref="E327:F327"/>
    <mergeCell ref="E328:F328"/>
    <mergeCell ref="E329:F329"/>
    <mergeCell ref="E330:F330"/>
    <mergeCell ref="E331:F331"/>
    <mergeCell ref="E322:F322"/>
    <mergeCell ref="E323:F323"/>
    <mergeCell ref="E324:F324"/>
    <mergeCell ref="E325:F325"/>
    <mergeCell ref="E326:F326"/>
    <mergeCell ref="E317:F317"/>
    <mergeCell ref="E318:F318"/>
    <mergeCell ref="E319:F319"/>
    <mergeCell ref="E320:F320"/>
    <mergeCell ref="E321:F321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92:F292"/>
    <mergeCell ref="E293:F293"/>
    <mergeCell ref="E294:F294"/>
    <mergeCell ref="E295:F295"/>
    <mergeCell ref="E296:F296"/>
    <mergeCell ref="E287:F287"/>
    <mergeCell ref="E288:F288"/>
    <mergeCell ref="E289:F289"/>
    <mergeCell ref="E290:F290"/>
    <mergeCell ref="E291:F291"/>
    <mergeCell ref="E282:F282"/>
    <mergeCell ref="E283:F283"/>
    <mergeCell ref="E284:F284"/>
    <mergeCell ref="E285:F285"/>
    <mergeCell ref="E286:F286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C15:G15"/>
    <mergeCell ref="C16:G16"/>
    <mergeCell ref="C69:G69"/>
    <mergeCell ref="A345:J345"/>
    <mergeCell ref="C71:G71"/>
    <mergeCell ref="H66:H68"/>
    <mergeCell ref="B66:B68"/>
    <mergeCell ref="A64:J64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2:F82"/>
    <mergeCell ref="E83:F83"/>
    <mergeCell ref="E84:F84"/>
    <mergeCell ref="E85:F85"/>
    <mergeCell ref="E86:F86"/>
    <mergeCell ref="E92:F92"/>
    <mergeCell ref="E93:F9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354:G354"/>
    <mergeCell ref="C358:G358"/>
    <mergeCell ref="C359:G359"/>
    <mergeCell ref="B376:D376"/>
    <mergeCell ref="C363:G363"/>
    <mergeCell ref="C365:G365"/>
    <mergeCell ref="H347:H349"/>
    <mergeCell ref="C347:G349"/>
    <mergeCell ref="D355:G355"/>
    <mergeCell ref="C350:G350"/>
    <mergeCell ref="C351:G351"/>
    <mergeCell ref="C352:G352"/>
    <mergeCell ref="B377:D377"/>
    <mergeCell ref="C364:G364"/>
    <mergeCell ref="B347:B349"/>
    <mergeCell ref="C353:G353"/>
    <mergeCell ref="D370:G370"/>
    <mergeCell ref="D371:G371"/>
    <mergeCell ref="D368:G368"/>
    <mergeCell ref="D369:G369"/>
    <mergeCell ref="D356:G356"/>
    <mergeCell ref="D366:G366"/>
    <mergeCell ref="D372:G372"/>
    <mergeCell ref="D373:G373"/>
    <mergeCell ref="J66:J68"/>
    <mergeCell ref="I66:I68"/>
    <mergeCell ref="A66:A68"/>
    <mergeCell ref="C70:G70"/>
    <mergeCell ref="C66:G68"/>
    <mergeCell ref="E81:F81"/>
    <mergeCell ref="I347:I349"/>
    <mergeCell ref="C343:G343"/>
    <mergeCell ref="A347:A349"/>
    <mergeCell ref="J347:J349"/>
    <mergeCell ref="D367:G367"/>
    <mergeCell ref="D360:G360"/>
    <mergeCell ref="D361:G361"/>
    <mergeCell ref="E94:F94"/>
    <mergeCell ref="E95:F95"/>
    <mergeCell ref="E96:F96"/>
    <mergeCell ref="E87:F87"/>
    <mergeCell ref="E88:F88"/>
    <mergeCell ref="E89:F89"/>
    <mergeCell ref="E90:F90"/>
    <mergeCell ref="E91:F91"/>
    <mergeCell ref="E102:F102"/>
  </mergeCells>
  <phoneticPr fontId="0" type="noConversion"/>
  <pageMargins left="0.39370078740157483" right="0.39370078740157483" top="0.98425196850393704" bottom="0.39370078740157483" header="0" footer="0"/>
  <pageSetup paperSize="9" scale="82" orientation="landscape" r:id="rId1"/>
  <headerFooter alignWithMargins="0"/>
  <rowBreaks count="5" manualBreakCount="5">
    <brk id="25" max="16383" man="1"/>
    <brk id="31" max="16383" man="1"/>
    <brk id="48" max="16383" man="1"/>
    <brk id="62" max="16383" man="1"/>
    <brk id="3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2019-03-18T07:16:34Z</cp:lastPrinted>
  <dcterms:created xsi:type="dcterms:W3CDTF">2009-02-13T09:10:05Z</dcterms:created>
  <dcterms:modified xsi:type="dcterms:W3CDTF">2020-04-24T07:10:52Z</dcterms:modified>
</cp:coreProperties>
</file>