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57" i="1"/>
  <c r="K57"/>
  <c r="J57"/>
  <c r="K56"/>
  <c r="K55"/>
  <c r="K54"/>
  <c r="K53"/>
  <c r="L52"/>
  <c r="K52"/>
  <c r="J52"/>
  <c r="K51"/>
  <c r="K50"/>
  <c r="K49"/>
  <c r="L48"/>
  <c r="K48"/>
  <c r="J48"/>
  <c r="K47"/>
  <c r="K46"/>
  <c r="L45"/>
  <c r="K45"/>
  <c r="J45"/>
  <c r="K44"/>
  <c r="K43"/>
  <c r="L42"/>
  <c r="K42"/>
  <c r="J42"/>
  <c r="K41"/>
  <c r="K40"/>
  <c r="L39"/>
  <c r="K39"/>
  <c r="J39"/>
  <c r="K38"/>
  <c r="L37"/>
  <c r="K37"/>
  <c r="J37"/>
  <c r="K36"/>
  <c r="K35"/>
  <c r="L34"/>
  <c r="K34"/>
  <c r="J34"/>
  <c r="K33"/>
  <c r="K32"/>
  <c r="L31"/>
  <c r="K31"/>
  <c r="J31"/>
  <c r="K30"/>
  <c r="K29"/>
  <c r="L28"/>
  <c r="K28"/>
  <c r="J28"/>
  <c r="L27"/>
  <c r="K27"/>
  <c r="J27"/>
  <c r="L26"/>
  <c r="K26"/>
  <c r="J26"/>
  <c r="L25"/>
  <c r="K25"/>
  <c r="J25"/>
  <c r="K24"/>
  <c r="K23"/>
  <c r="L22"/>
  <c r="K22"/>
  <c r="J22"/>
  <c r="L21"/>
  <c r="K21"/>
  <c r="J21"/>
  <c r="L20"/>
  <c r="K20"/>
  <c r="J20"/>
  <c r="K19"/>
  <c r="K18"/>
  <c r="K17"/>
  <c r="L336"/>
  <c r="K336"/>
  <c r="J336"/>
  <c r="L335"/>
  <c r="K335"/>
  <c r="J335"/>
  <c r="K334"/>
  <c r="K333"/>
  <c r="K332"/>
  <c r="K331"/>
  <c r="L330"/>
  <c r="K330"/>
  <c r="J330"/>
  <c r="K329"/>
  <c r="K328"/>
  <c r="K327"/>
  <c r="L326"/>
  <c r="K326"/>
  <c r="J326"/>
  <c r="K325"/>
  <c r="K324"/>
  <c r="K323"/>
  <c r="K322"/>
  <c r="K321"/>
  <c r="L320"/>
  <c r="K320"/>
  <c r="J320"/>
  <c r="K319"/>
  <c r="K318"/>
  <c r="K317"/>
  <c r="L316"/>
  <c r="K316"/>
  <c r="J316"/>
  <c r="K315"/>
  <c r="K314"/>
  <c r="K313"/>
  <c r="K312"/>
  <c r="K311"/>
  <c r="L310"/>
  <c r="K310"/>
  <c r="J310"/>
  <c r="K309"/>
  <c r="K308"/>
  <c r="K307"/>
  <c r="K306"/>
  <c r="K305"/>
  <c r="L304"/>
  <c r="K304"/>
  <c r="J304"/>
  <c r="K303"/>
  <c r="K302"/>
  <c r="K301"/>
  <c r="L300"/>
  <c r="K300"/>
  <c r="J300"/>
  <c r="K299"/>
  <c r="K298"/>
  <c r="K297"/>
  <c r="L296"/>
  <c r="K296"/>
  <c r="J296"/>
  <c r="K295"/>
  <c r="L294"/>
  <c r="K294"/>
  <c r="J294"/>
  <c r="K293"/>
  <c r="K292"/>
  <c r="K291"/>
  <c r="K290"/>
  <c r="K289"/>
  <c r="L288"/>
  <c r="K288"/>
  <c r="J288"/>
  <c r="K287"/>
  <c r="K286"/>
  <c r="K285"/>
  <c r="L284"/>
  <c r="K284"/>
  <c r="J284"/>
  <c r="K283"/>
  <c r="K282"/>
  <c r="K281"/>
  <c r="K280"/>
  <c r="K279"/>
  <c r="L278"/>
  <c r="K278"/>
  <c r="J278"/>
  <c r="K277"/>
  <c r="K276"/>
  <c r="K275"/>
  <c r="L274"/>
  <c r="K274"/>
  <c r="J274"/>
  <c r="K273"/>
  <c r="K272"/>
  <c r="K271"/>
  <c r="K270"/>
  <c r="L269"/>
  <c r="K269"/>
  <c r="J269"/>
  <c r="K268"/>
  <c r="K267"/>
  <c r="K266"/>
  <c r="L265"/>
  <c r="K265"/>
  <c r="J265"/>
  <c r="K264"/>
  <c r="K263"/>
  <c r="K262"/>
  <c r="L261"/>
  <c r="K261"/>
  <c r="J261"/>
  <c r="K260"/>
  <c r="K259"/>
  <c r="K258"/>
  <c r="L257"/>
  <c r="K257"/>
  <c r="J257"/>
  <c r="K256"/>
  <c r="K255"/>
  <c r="K254"/>
  <c r="L253"/>
  <c r="K253"/>
  <c r="J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K237"/>
  <c r="L236"/>
  <c r="K236"/>
  <c r="J236"/>
  <c r="K235"/>
  <c r="K234"/>
  <c r="K233"/>
  <c r="L232"/>
  <c r="K232"/>
  <c r="J232"/>
  <c r="K231"/>
  <c r="K230"/>
  <c r="K229"/>
  <c r="K228"/>
  <c r="L227"/>
  <c r="K227"/>
  <c r="J227"/>
  <c r="K226"/>
  <c r="K225"/>
  <c r="K224"/>
  <c r="L223"/>
  <c r="K223"/>
  <c r="J223"/>
  <c r="K222"/>
  <c r="K221"/>
  <c r="L220"/>
  <c r="K220"/>
  <c r="J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K199"/>
  <c r="K198"/>
  <c r="L197"/>
  <c r="K197"/>
  <c r="J197"/>
  <c r="K196"/>
  <c r="K195"/>
  <c r="K194"/>
  <c r="L193"/>
  <c r="K193"/>
  <c r="J193"/>
  <c r="K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L152"/>
  <c r="K152"/>
  <c r="J152"/>
  <c r="K151"/>
  <c r="K150"/>
  <c r="K149"/>
  <c r="K148"/>
  <c r="K147"/>
  <c r="L146"/>
  <c r="K146"/>
  <c r="J146"/>
  <c r="K145"/>
  <c r="K144"/>
  <c r="K143"/>
  <c r="L142"/>
  <c r="K142"/>
  <c r="J142"/>
  <c r="K141"/>
  <c r="K140"/>
  <c r="K139"/>
  <c r="L138"/>
  <c r="K138"/>
  <c r="J138"/>
  <c r="K137"/>
  <c r="K136"/>
  <c r="K135"/>
  <c r="K134"/>
  <c r="L133"/>
  <c r="K133"/>
  <c r="J133"/>
  <c r="K132"/>
  <c r="K131"/>
  <c r="L130"/>
  <c r="K130"/>
  <c r="J130"/>
  <c r="K129"/>
  <c r="K128"/>
  <c r="K127"/>
  <c r="L126"/>
  <c r="K126"/>
  <c r="J126"/>
  <c r="K125"/>
  <c r="K124"/>
  <c r="K123"/>
  <c r="K122"/>
  <c r="K121"/>
  <c r="L120"/>
  <c r="K120"/>
  <c r="J120"/>
  <c r="K119"/>
  <c r="K118"/>
  <c r="K117"/>
  <c r="L116"/>
  <c r="K116"/>
  <c r="J116"/>
  <c r="K115"/>
  <c r="K114"/>
  <c r="K113"/>
  <c r="L112"/>
  <c r="K112"/>
  <c r="J112"/>
  <c r="K111"/>
  <c r="K110"/>
  <c r="K109"/>
  <c r="L108"/>
  <c r="K108"/>
  <c r="J108"/>
  <c r="K107"/>
  <c r="L106"/>
  <c r="K106"/>
  <c r="J106"/>
  <c r="K105"/>
  <c r="K104"/>
  <c r="K103"/>
  <c r="L102"/>
  <c r="K102"/>
  <c r="J102"/>
  <c r="K101"/>
  <c r="K100"/>
  <c r="K99"/>
  <c r="L98"/>
  <c r="K98"/>
  <c r="J98"/>
  <c r="K97"/>
  <c r="K96"/>
  <c r="K95"/>
  <c r="L94"/>
  <c r="K94"/>
  <c r="J94"/>
  <c r="K93"/>
  <c r="K92"/>
  <c r="K91"/>
  <c r="K90"/>
  <c r="L89"/>
  <c r="K89"/>
  <c r="J89"/>
  <c r="K88"/>
  <c r="K87"/>
  <c r="K86"/>
  <c r="L85"/>
  <c r="K85"/>
  <c r="J85"/>
  <c r="K84"/>
  <c r="K83"/>
  <c r="K82"/>
  <c r="L81"/>
  <c r="K81"/>
  <c r="J81"/>
  <c r="K80"/>
  <c r="K79"/>
  <c r="K78"/>
  <c r="L77"/>
  <c r="K77"/>
  <c r="J77"/>
  <c r="K76"/>
  <c r="K75"/>
  <c r="K74"/>
  <c r="L73"/>
  <c r="K73"/>
  <c r="J73"/>
  <c r="K72"/>
  <c r="K71"/>
  <c r="K70"/>
  <c r="K69"/>
  <c r="K68"/>
  <c r="L365"/>
  <c r="K365"/>
  <c r="K364"/>
  <c r="K363"/>
  <c r="K362"/>
  <c r="L369"/>
  <c r="K369"/>
  <c r="K368"/>
  <c r="K367"/>
  <c r="K366"/>
  <c r="J360"/>
  <c r="J361"/>
  <c r="J359"/>
  <c r="J347" s="1"/>
  <c r="J357"/>
  <c r="J352"/>
  <c r="I339"/>
  <c r="H347"/>
  <c r="H339" s="1"/>
  <c r="I347"/>
  <c r="K351"/>
  <c r="K352"/>
  <c r="L352"/>
  <c r="K356"/>
  <c r="K357"/>
  <c r="L357"/>
</calcChain>
</file>

<file path=xl/sharedStrings.xml><?xml version="1.0" encoding="utf-8"?>
<sst xmlns="http://schemas.openxmlformats.org/spreadsheetml/2006/main" count="2098" uniqueCount="568">
  <si>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</si>
  <si>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</si>
  <si>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</si>
  <si>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</si>
  <si>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</si>
  <si>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</si>
  <si>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</si>
  <si>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</si>
  <si>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</si>
  <si>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</si>
  <si>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</si>
  <si>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</si>
  <si>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</si>
  <si>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</si>
  <si>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</si>
  <si>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</si>
  <si>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</si>
  <si>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</si>
  <si>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</si>
  <si>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</si>
  <si>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</si>
  <si>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</si>
  <si>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</si>
  <si>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</si>
  <si>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</si>
  <si>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</si>
  <si>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</si>
  <si>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</si>
  <si>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</si>
  <si>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</si>
  <si>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</si>
  <si>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</si>
  <si>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</si>
  <si>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</si>
  <si>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</si>
  <si>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</si>
  <si>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</si>
  <si>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</si>
  <si>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</si>
  <si>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</si>
  <si>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</si>
  <si>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</si>
  <si>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</si>
  <si>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</si>
  <si>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</si>
  <si>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(расшифровка подписи)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</si>
  <si>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</si>
  <si>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</si>
  <si>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</si>
  <si>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</si>
  <si>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</si>
  <si>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</si>
  <si>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</si>
  <si>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</si>
  <si>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</si>
  <si>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</si>
  <si>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</si>
  <si>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февраля 2019 г.</t>
  </si>
  <si>
    <t>02290350</t>
  </si>
  <si>
    <t>комитет финансов Администрации Валдайского муниципального района бюджет города</t>
  </si>
  <si>
    <t>892</t>
  </si>
  <si>
    <t>5302008661</t>
  </si>
  <si>
    <t>МЕСЯЦ</t>
  </si>
  <si>
    <t>3</t>
  </si>
  <si>
    <t>01.02.2019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</si>
  <si>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</si>
  <si>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</si>
  <si>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</si>
  <si>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</si>
  <si>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</si>
  <si>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</si>
  <si>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</si>
  <si>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</si>
  <si>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</si>
  <si>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</si>
  <si>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</si>
  <si>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</si>
  <si>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</si>
  <si>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</si>
  <si>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</si>
  <si>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</si>
  <si>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</si>
  <si>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</si>
  <si>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</si>
  <si>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</si>
  <si>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</si>
  <si>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</si>
  <si>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</si>
  <si>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</si>
  <si>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</si>
  <si>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</si>
  <si>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</si>
  <si>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</si>
  <si>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</si>
  <si>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</si>
  <si>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</si>
  <si>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</si>
  <si>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</si>
  <si>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</si>
  <si>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</si>
  <si>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</si>
  <si>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</si>
  <si>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</si>
  <si>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</si>
  <si>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</si>
  <si>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i5_00001031800222400000</t>
  </si>
  <si>
    <t>1800222400</t>
  </si>
  <si>
    <t>i6_00001031800222400200</t>
  </si>
  <si>
    <t>i6_00001031800222400240</t>
  </si>
  <si>
    <t>i5_00001039290002110000</t>
  </si>
  <si>
    <t>9290002110</t>
  </si>
  <si>
    <t>i6_00001039290002110200</t>
  </si>
  <si>
    <t>i6_00001039290002110240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</si>
  <si>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</si>
  <si>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</si>
  <si>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</si>
  <si>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</si>
  <si>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</si>
  <si>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</si>
  <si>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</si>
  <si>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</si>
  <si>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</si>
  <si>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</si>
  <si>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</si>
  <si>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</si>
  <si>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</si>
  <si>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</si>
  <si>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</si>
  <si>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</si>
  <si>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</si>
  <si>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</si>
  <si>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</si>
  <si>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</si>
  <si>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</si>
  <si>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</si>
  <si>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i5_00001130900113110000</t>
  </si>
  <si>
    <t>0900113110</t>
  </si>
  <si>
    <t>i6_00001130900113110200</t>
  </si>
  <si>
    <t>i6_00001130900113110240</t>
  </si>
  <si>
    <t>i5_00001130900331100000</t>
  </si>
  <si>
    <t>0900331100</t>
  </si>
  <si>
    <t>i6_00001130900331100200</t>
  </si>
  <si>
    <t>i6_00001130900331100240</t>
  </si>
  <si>
    <t>i5_00001131700666400000</t>
  </si>
  <si>
    <t>1700666400</t>
  </si>
  <si>
    <t>i6_00001131700666400200</t>
  </si>
  <si>
    <t>i6_00001131700666400240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</si>
  <si>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</si>
  <si>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</si>
  <si>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</si>
  <si>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</si>
  <si>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</si>
  <si>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</si>
  <si>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</si>
  <si>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</si>
  <si>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</si>
  <si>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</si>
  <si>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</si>
  <si>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</si>
  <si>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</si>
  <si>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i5_00001139450020010000</t>
  </si>
  <si>
    <t>9450020010</t>
  </si>
  <si>
    <t>i6_00001139450020010200</t>
  </si>
  <si>
    <t>i6_00001139450020010240</t>
  </si>
  <si>
    <t>i5_00001139460010410000</t>
  </si>
  <si>
    <t>9460010410</t>
  </si>
  <si>
    <t>i6_00001139460010410200</t>
  </si>
  <si>
    <t>i6_00001139460010410240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</si>
  <si>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</si>
  <si>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</si>
  <si>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</si>
  <si>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</si>
  <si>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</si>
  <si>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</si>
  <si>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</si>
  <si>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</si>
  <si>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</si>
  <si>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</si>
  <si>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</si>
  <si>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</si>
  <si>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</si>
  <si>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</si>
  <si>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</si>
  <si>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</si>
  <si>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</si>
  <si>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</si>
  <si>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</si>
  <si>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</si>
  <si>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</si>
  <si>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</si>
  <si>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</si>
  <si>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</si>
  <si>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</si>
  <si>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</si>
  <si>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</si>
  <si>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</si>
  <si>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</si>
  <si>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</si>
  <si>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</si>
  <si>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</si>
  <si>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</si>
  <si>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</si>
  <si>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</si>
  <si>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</si>
  <si>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</si>
  <si>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i5_00003140900112500000</t>
  </si>
  <si>
    <t>0900112500</t>
  </si>
  <si>
    <t>i6_00003140900112500400</t>
  </si>
  <si>
    <t>i6_00003140900112500410</t>
  </si>
  <si>
    <t>i5_00003140900112600000</t>
  </si>
  <si>
    <t>0900112600</t>
  </si>
  <si>
    <t>i6_00003140900112600400</t>
  </si>
  <si>
    <t>i6_00003140900112600410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</si>
  <si>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</si>
  <si>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</si>
  <si>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</si>
  <si>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</si>
  <si>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</si>
  <si>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</si>
  <si>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i5_00004092910121110000</t>
  </si>
  <si>
    <t>2910121110</t>
  </si>
  <si>
    <t>i6_00004092910121110200</t>
  </si>
  <si>
    <t>i6_00004092910121110240</t>
  </si>
  <si>
    <t>i5_00004092910121120000</t>
  </si>
  <si>
    <t>2910121120</t>
  </si>
  <si>
    <t>i6_00004092910121120200</t>
  </si>
  <si>
    <t>i6_00004092910121120240</t>
  </si>
  <si>
    <t>i5_00004092910121125000</t>
  </si>
  <si>
    <t>2910121125</t>
  </si>
  <si>
    <t>i6_00004092910121125400</t>
  </si>
  <si>
    <t>i6_00004092910121125410</t>
  </si>
  <si>
    <t>i5_00004092910121130000</t>
  </si>
  <si>
    <t>2910121130</t>
  </si>
  <si>
    <t>i6_00004092910121130400</t>
  </si>
  <si>
    <t>i6_00004092910121130410</t>
  </si>
  <si>
    <t>i5_00004092910121140000</t>
  </si>
  <si>
    <t>2910121140</t>
  </si>
  <si>
    <t>i6_00004092910121140200</t>
  </si>
  <si>
    <t>i6_00004092910121140240</t>
  </si>
  <si>
    <t>i5_00004092910121150000</t>
  </si>
  <si>
    <t>2910121150</t>
  </si>
  <si>
    <t>i6_00004092910121150200</t>
  </si>
  <si>
    <t>i6_00004092910121150240</t>
  </si>
  <si>
    <t>i5_00004092910121160000</t>
  </si>
  <si>
    <t>2910121160</t>
  </si>
  <si>
    <t>i6_00004092910121160200</t>
  </si>
  <si>
    <t>i6_00004092910121160240</t>
  </si>
  <si>
    <t>i5_00004092910171525000</t>
  </si>
  <si>
    <t>2910171525</t>
  </si>
  <si>
    <t>i6_00004092910171525200</t>
  </si>
  <si>
    <t>i6_00004092910171525240</t>
  </si>
  <si>
    <t>i5_00004092910171541000</t>
  </si>
  <si>
    <t>2910171541</t>
  </si>
  <si>
    <t>i6_00004092910171541200</t>
  </si>
  <si>
    <t>i6_00004092910171541240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</si>
  <si>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</si>
  <si>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</si>
  <si>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</si>
  <si>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</si>
  <si>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</si>
  <si>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</si>
  <si>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</si>
  <si>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i5_00004129450010070000</t>
  </si>
  <si>
    <t>9450010070</t>
  </si>
  <si>
    <t>i6_00004129450010070200</t>
  </si>
  <si>
    <t>i6_00004129450010070240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</si>
  <si>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</si>
  <si>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</si>
  <si>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</si>
  <si>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</si>
  <si>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</si>
  <si>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</si>
  <si>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</si>
  <si>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</si>
  <si>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</si>
  <si>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</si>
  <si>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</si>
  <si>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</si>
  <si>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</si>
  <si>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</si>
  <si>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</si>
  <si>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</si>
  <si>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i5_00005012400111500000</t>
  </si>
  <si>
    <t>2400111500</t>
  </si>
  <si>
    <t>i6_00005012400111500200</t>
  </si>
  <si>
    <t>i6_00005012400111500240</t>
  </si>
  <si>
    <t>i5_00005019450010470000</t>
  </si>
  <si>
    <t>9450010470</t>
  </si>
  <si>
    <t>i6_00005019450010470400</t>
  </si>
  <si>
    <t>i6_00005019450010470410</t>
  </si>
  <si>
    <t>i5_00005019450081010000</t>
  </si>
  <si>
    <t>9450081010</t>
  </si>
  <si>
    <t>i6_00005019450081010200</t>
  </si>
  <si>
    <t>i6_00005019450081010240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</si>
  <si>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</si>
  <si>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</si>
  <si>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</si>
  <si>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</si>
  <si>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</si>
  <si>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</si>
  <si>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</si>
  <si>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</si>
  <si>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</si>
  <si>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</si>
  <si>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</si>
  <si>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</si>
  <si>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</si>
  <si>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</si>
  <si>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</si>
  <si>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i5_00005022500111110000</t>
  </si>
  <si>
    <t>2500111110</t>
  </si>
  <si>
    <t>i6_00005022500111110200</t>
  </si>
  <si>
    <t>i6_00005022500111110240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</si>
  <si>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</si>
  <si>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</si>
  <si>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</si>
  <si>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</si>
  <si>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</si>
  <si>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</si>
  <si>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</si>
  <si>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i5_000050310001L5550000</t>
  </si>
  <si>
    <t>10001L5550</t>
  </si>
  <si>
    <t>i6_000050310001L5550800</t>
  </si>
  <si>
    <t>i6_000050310001L5550810</t>
  </si>
  <si>
    <t>i5_000050310002L5550000</t>
  </si>
  <si>
    <t>10002L5550</t>
  </si>
  <si>
    <t>i6_000050310002L5550200</t>
  </si>
  <si>
    <t>i6_000050310002L5550240</t>
  </si>
  <si>
    <t>i5_00005031000460240000</t>
  </si>
  <si>
    <t>1000460240</t>
  </si>
  <si>
    <t>i6_00005031000460240200</t>
  </si>
  <si>
    <t>i6_00005031000460240240</t>
  </si>
  <si>
    <t>i5_00005032210160010000</t>
  </si>
  <si>
    <t>2210160010</t>
  </si>
  <si>
    <t>i6_00005032210160010200</t>
  </si>
  <si>
    <t>i6_00005032210160010240</t>
  </si>
  <si>
    <t>i5_00005032210160011000</t>
  </si>
  <si>
    <t>2210160011</t>
  </si>
  <si>
    <t>i6_00005032210160011400</t>
  </si>
  <si>
    <t>i6_00005032210160011410</t>
  </si>
  <si>
    <t>i5_00005032220160030000</t>
  </si>
  <si>
    <t>2220160030</t>
  </si>
  <si>
    <t>i6_00005032220160030200</t>
  </si>
  <si>
    <t>i6_00005032220160030240</t>
  </si>
  <si>
    <t>i5_00005032230160040000</t>
  </si>
  <si>
    <t>2230160040</t>
  </si>
  <si>
    <t>i6_00005032230160040200</t>
  </si>
  <si>
    <t>i6_00005032230160040240</t>
  </si>
  <si>
    <t>i5_00005032240160050000</t>
  </si>
  <si>
    <t>2240160050</t>
  </si>
  <si>
    <t>i6_00005032240160050200</t>
  </si>
  <si>
    <t>i6_00005032240160050240</t>
  </si>
  <si>
    <t>Другие вопросы в области жилищно-коммунального хозяйства</t>
  </si>
  <si>
    <t>i3_00005050000000000000</t>
  </si>
  <si>
    <t>0505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</si>
  <si>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</si>
  <si>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</si>
  <si>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</si>
  <si>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</si>
  <si>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</si>
  <si>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</si>
  <si>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</si>
  <si>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</si>
  <si>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</si>
  <si>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</si>
  <si>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</si>
  <si>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</si>
  <si>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</si>
  <si>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</si>
  <si>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</si>
  <si>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</si>
  <si>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</si>
  <si>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</si>
  <si>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</si>
  <si>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i5_00007070900221500000</t>
  </si>
  <si>
    <t>0900221500</t>
  </si>
  <si>
    <t>i6_00007070900221500200</t>
  </si>
  <si>
    <t>i6_00007070900221500240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</si>
  <si>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</si>
  <si>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</si>
  <si>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</si>
  <si>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</si>
  <si>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</si>
  <si>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</si>
  <si>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</si>
  <si>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</si>
  <si>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</si>
  <si>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</si>
  <si>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</si>
  <si>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</si>
  <si>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</si>
  <si>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</si>
  <si>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</si>
  <si>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</si>
  <si>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</si>
  <si>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</si>
  <si>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</si>
  <si>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i5_00008011400199910000</t>
  </si>
  <si>
    <t>1400199910</t>
  </si>
  <si>
    <t>i6_00008011400199910200</t>
  </si>
  <si>
    <t>i6_00008011400199910240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</si>
  <si>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</si>
  <si>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</si>
  <si>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</si>
  <si>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</si>
  <si>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</si>
  <si>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</si>
  <si>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</si>
  <si>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</si>
  <si>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</si>
  <si>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</si>
  <si>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</si>
  <si>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</si>
  <si>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</si>
  <si>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</si>
  <si>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</si>
  <si>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</si>
  <si>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</si>
  <si>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</si>
  <si>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</si>
  <si>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</si>
  <si>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</si>
  <si>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</si>
  <si>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</si>
  <si>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</si>
  <si>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i5_00011010400130110000</t>
  </si>
  <si>
    <t>0400130110</t>
  </si>
  <si>
    <t>i6_00011010400130110200</t>
  </si>
  <si>
    <t>i6_00011010400130110240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</si>
  <si>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</si>
  <si>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</si>
  <si>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</si>
  <si>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</si>
  <si>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</si>
  <si>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</si>
  <si>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</si>
  <si>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</si>
  <si>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</si>
  <si>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</si>
  <si>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i5_00012029450010060000</t>
  </si>
  <si>
    <t>9450010060</t>
  </si>
  <si>
    <t>i6_00012029450010060200</t>
  </si>
  <si>
    <t>i6_00012029450010060240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</si>
  <si>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</si>
  <si>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</si>
  <si>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</si>
  <si>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</si>
  <si>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</si>
  <si>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</si>
  <si>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</si>
  <si>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</si>
  <si>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</si>
  <si>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i5_00012049450010050000</t>
  </si>
  <si>
    <t>9450010050</t>
  </si>
  <si>
    <t>i6_00012049450010050200</t>
  </si>
  <si>
    <t>i6_00012049450010050240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</si>
  <si>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</si>
  <si>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</si>
  <si>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</si>
  <si>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</si>
  <si>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</si>
  <si>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</si>
  <si>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</si>
  <si>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</si>
  <si>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</si>
  <si>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</si>
  <si>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</si>
  <si>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</si>
  <si>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</si>
  <si>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</si>
  <si>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</si>
  <si>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</si>
  <si>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</si>
  <si>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</si>
  <si>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</si>
  <si>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</si>
  <si>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</si>
  <si>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</si>
  <si>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</si>
  <si>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</si>
  <si>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</si>
  <si>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</si>
  <si>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</si>
  <si>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</si>
  <si>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</si>
  <si>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</si>
  <si>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</si>
  <si>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</si>
  <si>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</si>
  <si>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</si>
  <si>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</si>
  <si>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</si>
  <si>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</si>
  <si>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</si>
  <si>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</si>
  <si>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</si>
  <si>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</si>
  <si>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</si>
  <si>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</si>
  <si>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</si>
  <si>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</si>
  <si>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</si>
  <si>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</si>
  <si>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</si>
  <si>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</si>
  <si>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</si>
  <si>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</si>
  <si>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</si>
  <si>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</si>
  <si>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</si>
  <si>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</si>
  <si>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</si>
  <si>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</si>
  <si>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</si>
  <si>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</si>
  <si>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</si>
  <si>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</si>
  <si>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</si>
  <si>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</si>
  <si>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</si>
  <si>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</si>
  <si>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</si>
  <si>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</si>
  <si>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</si>
  <si>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</si>
  <si>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</si>
  <si>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</si>
  <si>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</si>
  <si>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</si>
  <si>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</si>
  <si>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</si>
  <si>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</si>
  <si>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</si>
  <si>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</si>
  <si>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</si>
  <si>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</si>
  <si>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</si>
  <si>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</si>
  <si>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</si>
  <si>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</si>
  <si>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</si>
  <si>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</si>
  <si>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</si>
  <si>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</si>
  <si>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</si>
  <si>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</si>
  <si>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</si>
  <si>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</si>
  <si>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</si>
  <si>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</si>
  <si>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</si>
  <si>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</si>
  <si>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</si>
  <si>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</si>
  <si>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</si>
  <si>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</si>
  <si>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</si>
  <si>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</si>
  <si>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</si>
  <si>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</si>
  <si>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</si>
  <si>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</si>
  <si>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</si>
  <si>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Председатель комитета финансов        ____________________</t>
  </si>
  <si>
    <t>Т.В. Никифорова</t>
  </si>
  <si>
    <t>Главный специалист отдела по бюджету</t>
  </si>
  <si>
    <t>Н.В. Турутина</t>
  </si>
  <si>
    <t xml:space="preserve">                                                                             (подпись)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</si>
</sst>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96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19" borderId="0" xfId="0" applyFill="1"/>
    <xf numFmtId="49" fontId="0" fillId="18" borderId="0" xfId="0" applyNumberFormat="1" applyFill="1"/>
    <xf numFmtId="0" fontId="0" fillId="18" borderId="0" xfId="0" applyFill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8" borderId="0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center"/>
    </xf>
    <xf numFmtId="49" fontId="2" fillId="18" borderId="0" xfId="0" applyNumberFormat="1" applyFont="1" applyFill="1" applyBorder="1" applyAlignment="1">
      <alignment horizontal="right"/>
    </xf>
    <xf numFmtId="49" fontId="2" fillId="18" borderId="0" xfId="0" applyNumberFormat="1" applyFont="1" applyFill="1" applyBorder="1" applyAlignment="1">
      <alignment horizontal="right" wrapText="1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0" borderId="0" xfId="0" applyNumberFormat="1" applyFont="1" applyFill="1" applyBorder="1" applyAlignment="1">
      <alignment horizontal="right"/>
    </xf>
    <xf numFmtId="0" fontId="0" fillId="20" borderId="0" xfId="0" applyFill="1"/>
    <xf numFmtId="4" fontId="2" fillId="20" borderId="0" xfId="0" applyNumberFormat="1" applyFont="1" applyFill="1" applyBorder="1" applyAlignment="1">
      <alignment horizontal="right" wrapText="1"/>
    </xf>
    <xf numFmtId="49" fontId="0" fillId="21" borderId="0" xfId="0" applyNumberFormat="1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2" fillId="22" borderId="10" xfId="0" applyFont="1" applyFill="1" applyBorder="1" applyAlignment="1">
      <alignment horizontal="center"/>
    </xf>
    <xf numFmtId="0" fontId="2" fillId="22" borderId="0" xfId="0" applyFont="1" applyFill="1" applyAlignment="1">
      <alignment horizontal="centerContinuous"/>
    </xf>
    <xf numFmtId="0" fontId="2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  <xf numFmtId="49" fontId="0" fillId="22" borderId="0" xfId="0" applyNumberFormat="1" applyFill="1"/>
    <xf numFmtId="49" fontId="2" fillId="22" borderId="4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right"/>
    </xf>
    <xf numFmtId="49" fontId="2" fillId="22" borderId="0" xfId="0" applyNumberFormat="1" applyFont="1" applyFill="1" applyBorder="1" applyAlignment="1">
      <alignment horizontal="center"/>
    </xf>
    <xf numFmtId="14" fontId="2" fillId="22" borderId="43" xfId="0" applyNumberFormat="1" applyFont="1" applyFill="1" applyBorder="1" applyAlignment="1">
      <alignment horizontal="center"/>
    </xf>
    <xf numFmtId="49" fontId="2" fillId="22" borderId="0" xfId="0" applyNumberFormat="1" applyFont="1" applyFill="1"/>
    <xf numFmtId="49" fontId="2" fillId="22" borderId="0" xfId="0" applyNumberFormat="1" applyFont="1" applyFill="1" applyAlignment="1">
      <alignment horizontal="right"/>
    </xf>
    <xf numFmtId="49" fontId="2" fillId="22" borderId="42" xfId="0" applyNumberFormat="1" applyFont="1" applyFill="1" applyBorder="1" applyAlignment="1">
      <alignment horizontal="center"/>
    </xf>
    <xf numFmtId="49" fontId="2" fillId="22" borderId="43" xfId="0" applyNumberFormat="1" applyFont="1" applyFill="1" applyBorder="1" applyAlignment="1">
      <alignment horizontal="center"/>
    </xf>
    <xf numFmtId="0" fontId="2" fillId="22" borderId="0" xfId="0" applyFont="1" applyFill="1" applyAlignment="1"/>
    <xf numFmtId="49" fontId="2" fillId="22" borderId="44" xfId="0" applyNumberFormat="1" applyFont="1" applyFill="1" applyBorder="1" applyAlignment="1">
      <alignment horizontal="center"/>
    </xf>
    <xf numFmtId="0" fontId="0" fillId="22" borderId="11" xfId="0" applyFill="1" applyBorder="1" applyAlignment="1">
      <alignment horizontal="left"/>
    </xf>
    <xf numFmtId="0" fontId="0" fillId="22" borderId="11" xfId="0" applyFill="1" applyBorder="1" applyAlignment="1"/>
    <xf numFmtId="49" fontId="0" fillId="22" borderId="11" xfId="0" applyNumberFormat="1" applyFill="1" applyBorder="1"/>
    <xf numFmtId="0" fontId="0" fillId="22" borderId="11" xfId="0" applyFill="1" applyBorder="1"/>
    <xf numFmtId="0" fontId="2" fillId="22" borderId="34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 vertical="center"/>
    </xf>
    <xf numFmtId="49" fontId="2" fillId="22" borderId="10" xfId="0" applyNumberFormat="1" applyFont="1" applyFill="1" applyBorder="1" applyAlignment="1">
      <alignment horizontal="center" vertical="center"/>
    </xf>
    <xf numFmtId="0" fontId="3" fillId="22" borderId="36" xfId="0" applyFont="1" applyFill="1" applyBorder="1" applyAlignment="1">
      <alignment horizontal="left" wrapText="1"/>
    </xf>
    <xf numFmtId="49" fontId="3" fillId="22" borderId="21" xfId="0" applyNumberFormat="1" applyFont="1" applyFill="1" applyBorder="1" applyAlignment="1">
      <alignment horizontal="center" wrapText="1"/>
    </xf>
    <xf numFmtId="4" fontId="2" fillId="22" borderId="12" xfId="0" applyNumberFormat="1" applyFont="1" applyFill="1" applyBorder="1" applyAlignment="1">
      <alignment horizontal="right"/>
    </xf>
    <xf numFmtId="4" fontId="2" fillId="22" borderId="48" xfId="0" applyNumberFormat="1" applyFont="1" applyFill="1" applyBorder="1" applyAlignment="1">
      <alignment horizontal="right"/>
    </xf>
    <xf numFmtId="0" fontId="3" fillId="22" borderId="37" xfId="0" applyFont="1" applyFill="1" applyBorder="1" applyAlignment="1">
      <alignment horizontal="left" wrapText="1"/>
    </xf>
    <xf numFmtId="49" fontId="3" fillId="22" borderId="15" xfId="0" applyNumberFormat="1" applyFont="1" applyFill="1" applyBorder="1" applyAlignment="1">
      <alignment horizontal="center" wrapText="1"/>
    </xf>
    <xf numFmtId="4" fontId="2" fillId="22" borderId="20" xfId="0" applyNumberFormat="1" applyFont="1" applyFill="1" applyBorder="1" applyAlignment="1">
      <alignment horizontal="right"/>
    </xf>
    <xf numFmtId="4" fontId="2" fillId="22" borderId="32" xfId="0" applyNumberFormat="1" applyFont="1" applyFill="1" applyBorder="1" applyAlignment="1">
      <alignment horizontal="right"/>
    </xf>
    <xf numFmtId="0" fontId="3" fillId="22" borderId="40" xfId="0" applyFont="1" applyFill="1" applyBorder="1" applyAlignment="1">
      <alignment horizontal="left" wrapText="1"/>
    </xf>
    <xf numFmtId="49" fontId="3" fillId="22" borderId="14" xfId="0" applyNumberFormat="1" applyFont="1" applyFill="1" applyBorder="1" applyAlignment="1">
      <alignment horizontal="center" wrapText="1"/>
    </xf>
    <xf numFmtId="49" fontId="3" fillId="22" borderId="47" xfId="0" applyNumberFormat="1" applyFont="1" applyFill="1" applyBorder="1" applyAlignment="1">
      <alignment horizontal="center" wrapText="1"/>
    </xf>
    <xf numFmtId="0" fontId="3" fillId="22" borderId="40" xfId="0" applyFont="1" applyFill="1" applyBorder="1" applyAlignment="1" applyProtection="1">
      <alignment horizontal="left" wrapText="1"/>
      <protection locked="0"/>
    </xf>
    <xf numFmtId="49" fontId="3" fillId="22" borderId="14" xfId="0" applyNumberFormat="1" applyFont="1" applyFill="1" applyBorder="1" applyAlignment="1" applyProtection="1">
      <alignment horizontal="center" wrapText="1"/>
      <protection locked="0"/>
    </xf>
    <xf numFmtId="49" fontId="2" fillId="22" borderId="49" xfId="0" applyNumberFormat="1" applyFont="1" applyFill="1" applyBorder="1" applyAlignment="1" applyProtection="1">
      <alignment horizontal="center" wrapText="1"/>
      <protection locked="0"/>
    </xf>
    <xf numFmtId="4" fontId="2" fillId="22" borderId="12" xfId="0" applyNumberFormat="1" applyFont="1" applyFill="1" applyBorder="1" applyAlignment="1" applyProtection="1">
      <alignment horizontal="right" wrapText="1"/>
      <protection locked="0"/>
    </xf>
    <xf numFmtId="4" fontId="2" fillId="22" borderId="20" xfId="0" applyNumberFormat="1" applyFont="1" applyFill="1" applyBorder="1" applyAlignment="1" applyProtection="1">
      <alignment horizontal="right" wrapText="1"/>
      <protection locked="0"/>
    </xf>
    <xf numFmtId="4" fontId="2" fillId="22" borderId="32" xfId="0" applyNumberFormat="1" applyFont="1" applyFill="1" applyBorder="1" applyAlignment="1">
      <alignment horizontal="right" wrapText="1"/>
    </xf>
    <xf numFmtId="0" fontId="3" fillId="22" borderId="13" xfId="0" applyFont="1" applyFill="1" applyBorder="1" applyAlignment="1">
      <alignment horizontal="left" wrapText="1"/>
    </xf>
    <xf numFmtId="49" fontId="3" fillId="22" borderId="17" xfId="0" applyNumberFormat="1" applyFont="1" applyFill="1" applyBorder="1" applyAlignment="1">
      <alignment horizontal="center" wrapText="1"/>
    </xf>
    <xf numFmtId="49" fontId="2" fillId="22" borderId="10" xfId="0" applyNumberFormat="1" applyFont="1" applyFill="1" applyBorder="1" applyAlignment="1">
      <alignment horizontal="center"/>
    </xf>
    <xf numFmtId="49" fontId="2" fillId="22" borderId="18" xfId="0" applyNumberFormat="1" applyFont="1" applyFill="1" applyBorder="1" applyAlignment="1">
      <alignment horizontal="center"/>
    </xf>
    <xf numFmtId="4" fontId="2" fillId="22" borderId="18" xfId="0" applyNumberFormat="1" applyFont="1" applyFill="1" applyBorder="1" applyAlignment="1">
      <alignment horizontal="right"/>
    </xf>
    <xf numFmtId="4" fontId="2" fillId="22" borderId="10" xfId="0" applyNumberFormat="1" applyFont="1" applyFill="1" applyBorder="1" applyAlignment="1">
      <alignment horizontal="right"/>
    </xf>
    <xf numFmtId="4" fontId="2" fillId="22" borderId="29" xfId="0" applyNumberFormat="1" applyFont="1" applyFill="1" applyBorder="1" applyAlignment="1">
      <alignment horizontal="right"/>
    </xf>
    <xf numFmtId="0" fontId="2" fillId="22" borderId="0" xfId="0" applyFont="1" applyFill="1" applyBorder="1" applyAlignment="1">
      <alignment wrapText="1"/>
    </xf>
    <xf numFmtId="49" fontId="2" fillId="22" borderId="0" xfId="0" applyNumberFormat="1" applyFont="1" applyFill="1" applyBorder="1" applyAlignment="1">
      <alignment wrapText="1"/>
    </xf>
    <xf numFmtId="49" fontId="2" fillId="22" borderId="0" xfId="0" applyNumberFormat="1" applyFont="1" applyFill="1" applyBorder="1"/>
    <xf numFmtId="0" fontId="3" fillId="22" borderId="27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>
      <alignment horizontal="right"/>
    </xf>
    <xf numFmtId="4" fontId="2" fillId="22" borderId="34" xfId="0" applyNumberFormat="1" applyFont="1" applyFill="1" applyBorder="1" applyAlignment="1">
      <alignment horizontal="right"/>
    </xf>
    <xf numFmtId="4" fontId="2" fillId="22" borderId="35" xfId="0" applyNumberFormat="1" applyFont="1" applyFill="1" applyBorder="1" applyAlignment="1">
      <alignment horizontal="right"/>
    </xf>
    <xf numFmtId="49" fontId="3" fillId="22" borderId="51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2" fillId="22" borderId="51" xfId="0" applyNumberFormat="1" applyFont="1" applyFill="1" applyBorder="1" applyAlignment="1" applyProtection="1">
      <alignment horizontal="center" wrapText="1"/>
      <protection locked="0"/>
    </xf>
    <xf numFmtId="49" fontId="2" fillId="22" borderId="50" xfId="0" applyNumberFormat="1" applyFont="1" applyFill="1" applyBorder="1" applyAlignment="1" applyProtection="1">
      <alignment horizontal="center" wrapText="1"/>
      <protection locked="0"/>
    </xf>
    <xf numFmtId="0" fontId="3" fillId="22" borderId="16" xfId="0" applyFont="1" applyFill="1" applyBorder="1" applyAlignment="1">
      <alignment horizontal="left" wrapText="1"/>
    </xf>
    <xf numFmtId="0" fontId="3" fillId="22" borderId="17" xfId="0" applyFont="1" applyFill="1" applyBorder="1" applyAlignment="1">
      <alignment horizontal="left" wrapText="1"/>
    </xf>
    <xf numFmtId="49" fontId="2" fillId="22" borderId="19" xfId="0" applyNumberFormat="1" applyFont="1" applyFill="1" applyBorder="1" applyAlignment="1">
      <alignment horizontal="center"/>
    </xf>
    <xf numFmtId="4" fontId="2" fillId="22" borderId="19" xfId="0" applyNumberFormat="1" applyFont="1" applyFill="1" applyBorder="1" applyAlignment="1">
      <alignment horizontal="right"/>
    </xf>
    <xf numFmtId="4" fontId="2" fillId="22" borderId="28" xfId="0" applyNumberFormat="1" applyFont="1" applyFill="1" applyBorder="1" applyAlignment="1">
      <alignment horizontal="right"/>
    </xf>
    <xf numFmtId="4" fontId="2" fillId="22" borderId="30" xfId="0" applyNumberFormat="1" applyFont="1" applyFill="1" applyBorder="1" applyAlignment="1">
      <alignment horizontal="right"/>
    </xf>
    <xf numFmtId="0" fontId="3" fillId="22" borderId="0" xfId="0" applyFont="1" applyFill="1" applyBorder="1" applyAlignment="1">
      <alignment horizontal="left" wrapText="1"/>
    </xf>
    <xf numFmtId="4" fontId="2" fillId="22" borderId="0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left" wrapText="1"/>
    </xf>
    <xf numFmtId="0" fontId="3" fillId="22" borderId="24" xfId="0" applyFont="1" applyFill="1" applyBorder="1" applyAlignment="1">
      <alignment horizontal="center" wrapText="1"/>
    </xf>
    <xf numFmtId="4" fontId="2" fillId="22" borderId="31" xfId="0" applyNumberFormat="1" applyFont="1" applyFill="1" applyBorder="1" applyAlignment="1">
      <alignment horizontal="right"/>
    </xf>
    <xf numFmtId="49" fontId="2" fillId="22" borderId="45" xfId="0" applyNumberFormat="1" applyFont="1" applyFill="1" applyBorder="1" applyAlignment="1">
      <alignment horizontal="center"/>
    </xf>
    <xf numFmtId="49" fontId="3" fillId="22" borderId="0" xfId="0" applyNumberFormat="1" applyFont="1" applyFill="1" applyBorder="1" applyAlignment="1">
      <alignment horizontal="center" wrapText="1"/>
    </xf>
    <xf numFmtId="49" fontId="0" fillId="22" borderId="11" xfId="0" applyNumberForma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right"/>
    </xf>
    <xf numFmtId="0" fontId="3" fillId="22" borderId="38" xfId="0" applyFont="1" applyFill="1" applyBorder="1" applyAlignment="1">
      <alignment horizontal="left" wrapText="1"/>
    </xf>
    <xf numFmtId="0" fontId="3" fillId="22" borderId="39" xfId="0" applyFont="1" applyFill="1" applyBorder="1" applyAlignment="1">
      <alignment horizontal="left" wrapText="1"/>
    </xf>
    <xf numFmtId="49" fontId="3" fillId="22" borderId="22" xfId="0" applyNumberFormat="1" applyFont="1" applyFill="1" applyBorder="1" applyAlignment="1">
      <alignment horizontal="center" wrapText="1"/>
    </xf>
    <xf numFmtId="4" fontId="2" fillId="22" borderId="25" xfId="0" applyNumberFormat="1" applyFont="1" applyFill="1" applyBorder="1" applyAlignment="1">
      <alignment horizontal="center"/>
    </xf>
    <xf numFmtId="4" fontId="2" fillId="22" borderId="26" xfId="0" applyNumberFormat="1" applyFont="1" applyFill="1" applyBorder="1" applyAlignment="1">
      <alignment horizontal="center"/>
    </xf>
    <xf numFmtId="4" fontId="2" fillId="22" borderId="27" xfId="0" applyNumberFormat="1" applyFont="1" applyFill="1" applyBorder="1" applyAlignment="1">
      <alignment horizontal="center"/>
    </xf>
    <xf numFmtId="4" fontId="2" fillId="22" borderId="33" xfId="0" applyNumberFormat="1" applyFont="1" applyFill="1" applyBorder="1" applyAlignment="1">
      <alignment horizontal="center"/>
    </xf>
    <xf numFmtId="4" fontId="2" fillId="22" borderId="34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0" fontId="3" fillId="23" borderId="38" xfId="0" applyFont="1" applyFill="1" applyBorder="1" applyAlignment="1" applyProtection="1">
      <alignment horizontal="left" wrapText="1"/>
      <protection locked="0"/>
    </xf>
    <xf numFmtId="49" fontId="3" fillId="23" borderId="14" xfId="0" applyNumberFormat="1" applyFont="1" applyFill="1" applyBorder="1" applyAlignment="1" applyProtection="1">
      <alignment horizontal="center" wrapText="1"/>
      <protection locked="0"/>
    </xf>
    <xf numFmtId="49" fontId="2" fillId="23" borderId="49" xfId="0" applyNumberFormat="1" applyFont="1" applyFill="1" applyBorder="1" applyAlignment="1" applyProtection="1">
      <alignment horizontal="center" wrapText="1"/>
      <protection locked="0"/>
    </xf>
    <xf numFmtId="4" fontId="2" fillId="23" borderId="12" xfId="0" applyNumberFormat="1" applyFont="1" applyFill="1" applyBorder="1" applyAlignment="1" applyProtection="1">
      <alignment horizontal="right" wrapText="1"/>
      <protection locked="0"/>
    </xf>
    <xf numFmtId="4" fontId="2" fillId="23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9" fontId="3" fillId="22" borderId="15" xfId="0" applyNumberFormat="1" applyFont="1" applyFill="1" applyBorder="1" applyAlignment="1">
      <alignment horizontal="left" wrapText="1"/>
    </xf>
    <xf numFmtId="49" fontId="2" fillId="22" borderId="12" xfId="0" applyNumberFormat="1" applyFont="1" applyFill="1" applyBorder="1" applyAlignment="1">
      <alignment horizontal="center"/>
    </xf>
    <xf numFmtId="4" fontId="2" fillId="22" borderId="12" xfId="0" applyNumberFormat="1" applyFont="1" applyFill="1" applyBorder="1" applyAlignment="1">
      <alignment horizontal="center"/>
    </xf>
    <xf numFmtId="4" fontId="2" fillId="22" borderId="20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 applyProtection="1">
      <alignment horizontal="right"/>
    </xf>
    <xf numFmtId="49" fontId="2" fillId="22" borderId="47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 applyProtection="1">
      <alignment horizontal="center"/>
    </xf>
    <xf numFmtId="49" fontId="2" fillId="22" borderId="49" xfId="0" applyNumberFormat="1" applyFont="1" applyFill="1" applyBorder="1" applyAlignment="1" applyProtection="1">
      <alignment horizontal="center"/>
      <protection locked="0"/>
    </xf>
    <xf numFmtId="4" fontId="2" fillId="22" borderId="12" xfId="0" applyNumberFormat="1" applyFont="1" applyFill="1" applyBorder="1" applyAlignment="1" applyProtection="1">
      <alignment horizontal="right"/>
      <protection locked="0"/>
    </xf>
    <xf numFmtId="0" fontId="2" fillId="22" borderId="32" xfId="0" applyNumberFormat="1" applyFont="1" applyFill="1" applyBorder="1" applyAlignment="1">
      <alignment horizontal="center"/>
    </xf>
    <xf numFmtId="0" fontId="3" fillId="22" borderId="46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 applyProtection="1">
      <alignment horizontal="right"/>
      <protection locked="0"/>
    </xf>
    <xf numFmtId="49" fontId="2" fillId="22" borderId="35" xfId="0" applyNumberFormat="1" applyFont="1" applyFill="1" applyBorder="1" applyAlignment="1">
      <alignment horizontal="center"/>
    </xf>
    <xf numFmtId="0" fontId="2" fillId="22" borderId="0" xfId="0" applyFon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center" wrapText="1"/>
    </xf>
    <xf numFmtId="49" fontId="2" fillId="22" borderId="11" xfId="0" applyNumberFormat="1" applyFont="1" applyFill="1" applyBorder="1" applyAlignment="1">
      <alignment horizontal="center"/>
    </xf>
    <xf numFmtId="49" fontId="22" fillId="22" borderId="1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center"/>
    </xf>
    <xf numFmtId="49" fontId="0" fillId="22" borderId="0" xfId="0" applyNumberFormat="1" applyFill="1" applyBorder="1" applyAlignment="1">
      <alignment horizontal="center"/>
    </xf>
    <xf numFmtId="0" fontId="0" fillId="22" borderId="0" xfId="0" applyFill="1"/>
    <xf numFmtId="49" fontId="2" fillId="22" borderId="53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>
      <alignment horizontal="center"/>
    </xf>
    <xf numFmtId="49" fontId="2" fillId="22" borderId="33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 applyProtection="1">
      <alignment horizontal="center"/>
      <protection locked="0"/>
    </xf>
    <xf numFmtId="49" fontId="2" fillId="22" borderId="33" xfId="0" applyNumberFormat="1" applyFont="1" applyFill="1" applyBorder="1" applyAlignment="1" applyProtection="1">
      <alignment horizontal="center"/>
      <protection locked="0"/>
    </xf>
    <xf numFmtId="49" fontId="2" fillId="22" borderId="54" xfId="0" applyNumberFormat="1" applyFont="1" applyFill="1" applyBorder="1" applyAlignment="1">
      <alignment horizontal="center" vertical="center" wrapText="1"/>
    </xf>
    <xf numFmtId="49" fontId="2" fillId="22" borderId="26" xfId="0" applyNumberFormat="1" applyFont="1" applyFill="1" applyBorder="1" applyAlignment="1">
      <alignment horizontal="center" vertical="center" wrapText="1"/>
    </xf>
    <xf numFmtId="49" fontId="2" fillId="22" borderId="20" xfId="0" applyNumberFormat="1" applyFont="1" applyFill="1" applyBorder="1" applyAlignment="1">
      <alignment horizontal="center" vertical="center" wrapText="1"/>
    </xf>
    <xf numFmtId="49" fontId="3" fillId="22" borderId="57" xfId="0" applyNumberFormat="1" applyFont="1" applyFill="1" applyBorder="1" applyAlignment="1">
      <alignment horizontal="center" wrapText="1"/>
    </xf>
    <xf numFmtId="49" fontId="3" fillId="22" borderId="58" xfId="0" applyNumberFormat="1" applyFont="1" applyFill="1" applyBorder="1" applyAlignment="1">
      <alignment horizontal="center" wrapText="1"/>
    </xf>
    <xf numFmtId="49" fontId="3" fillId="22" borderId="59" xfId="0" applyNumberFormat="1" applyFont="1" applyFill="1" applyBorder="1" applyAlignment="1">
      <alignment horizontal="center" wrapText="1"/>
    </xf>
    <xf numFmtId="49" fontId="2" fillId="22" borderId="62" xfId="0" applyNumberFormat="1" applyFont="1" applyFill="1" applyBorder="1" applyAlignment="1">
      <alignment horizontal="center" vertical="center" wrapText="1"/>
    </xf>
    <xf numFmtId="49" fontId="2" fillId="22" borderId="63" xfId="0" applyNumberFormat="1" applyFont="1" applyFill="1" applyBorder="1" applyAlignment="1">
      <alignment horizontal="center" vertical="center" wrapText="1"/>
    </xf>
    <xf numFmtId="49" fontId="2" fillId="22" borderId="64" xfId="0" applyNumberFormat="1" applyFont="1" applyFill="1" applyBorder="1" applyAlignment="1">
      <alignment horizontal="center" vertical="center" wrapText="1"/>
    </xf>
    <xf numFmtId="49" fontId="2" fillId="22" borderId="39" xfId="0" applyNumberFormat="1" applyFont="1" applyFill="1" applyBorder="1" applyAlignment="1">
      <alignment horizontal="center" vertical="center" wrapText="1"/>
    </xf>
    <xf numFmtId="49" fontId="2" fillId="22" borderId="0" xfId="0" applyNumberFormat="1" applyFont="1" applyFill="1" applyBorder="1" applyAlignment="1">
      <alignment horizontal="center" vertical="center" wrapText="1"/>
    </xf>
    <xf numFmtId="49" fontId="2" fillId="22" borderId="25" xfId="0" applyNumberFormat="1" applyFont="1" applyFill="1" applyBorder="1" applyAlignment="1">
      <alignment horizontal="center" vertical="center" wrapText="1"/>
    </xf>
    <xf numFmtId="49" fontId="2" fillId="22" borderId="65" xfId="0" applyNumberFormat="1" applyFont="1" applyFill="1" applyBorder="1" applyAlignment="1">
      <alignment horizontal="center" vertical="center" wrapText="1"/>
    </xf>
    <xf numFmtId="49" fontId="2" fillId="22" borderId="11" xfId="0" applyNumberFormat="1" applyFont="1" applyFill="1" applyBorder="1" applyAlignment="1">
      <alignment horizontal="center" vertical="center" wrapText="1"/>
    </xf>
    <xf numFmtId="49" fontId="2" fillId="22" borderId="12" xfId="0" applyNumberFormat="1" applyFont="1" applyFill="1" applyBorder="1" applyAlignment="1">
      <alignment horizontal="center" vertical="center" wrapText="1"/>
    </xf>
    <xf numFmtId="49" fontId="2" fillId="22" borderId="53" xfId="0" applyNumberFormat="1" applyFont="1" applyFill="1" applyBorder="1" applyAlignment="1" applyProtection="1">
      <alignment horizontal="center" wrapText="1"/>
      <protection locked="0"/>
    </xf>
    <xf numFmtId="49" fontId="2" fillId="22" borderId="66" xfId="0" applyNumberFormat="1" applyFont="1" applyFill="1" applyBorder="1" applyAlignment="1" applyProtection="1">
      <alignment horizontal="center" wrapText="1"/>
      <protection locked="0"/>
    </xf>
    <xf numFmtId="49" fontId="2" fillId="22" borderId="55" xfId="0" applyNumberFormat="1" applyFont="1" applyFill="1" applyBorder="1" applyAlignment="1">
      <alignment horizontal="center"/>
    </xf>
    <xf numFmtId="49" fontId="2" fillId="22" borderId="56" xfId="0" applyNumberFormat="1" applyFont="1" applyFill="1" applyBorder="1" applyAlignment="1">
      <alignment horizontal="center"/>
    </xf>
    <xf numFmtId="49" fontId="2" fillId="22" borderId="31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 applyProtection="1">
      <alignment horizontal="center" wrapText="1"/>
      <protection locked="0"/>
    </xf>
    <xf numFmtId="49" fontId="2" fillId="23" borderId="33" xfId="0" applyNumberFormat="1" applyFont="1" applyFill="1" applyBorder="1" applyAlignment="1" applyProtection="1">
      <alignment horizontal="center" wrapText="1"/>
      <protection locked="0"/>
    </xf>
    <xf numFmtId="49" fontId="3" fillId="22" borderId="53" xfId="0" applyNumberFormat="1" applyFont="1" applyFill="1" applyBorder="1" applyAlignment="1">
      <alignment horizontal="center" wrapText="1"/>
    </xf>
    <xf numFmtId="49" fontId="3" fillId="22" borderId="66" xfId="0" applyNumberFormat="1" applyFont="1" applyFill="1" applyBorder="1" applyAlignment="1">
      <alignment horizontal="center" wrapText="1"/>
    </xf>
    <xf numFmtId="49" fontId="3" fillId="22" borderId="0" xfId="0" applyNumberFormat="1" applyFont="1" applyFill="1" applyBorder="1" applyAlignment="1">
      <alignment horizontal="center" wrapText="1"/>
    </xf>
    <xf numFmtId="49" fontId="2" fillId="22" borderId="47" xfId="0" applyNumberFormat="1" applyFont="1" applyFill="1" applyBorder="1" applyAlignment="1">
      <alignment horizontal="center"/>
    </xf>
    <xf numFmtId="49" fontId="0" fillId="22" borderId="11" xfId="0" applyNumberFormat="1" applyFont="1" applyFill="1" applyBorder="1" applyAlignment="1">
      <alignment horizontal="center" wrapText="1"/>
    </xf>
    <xf numFmtId="49" fontId="0" fillId="22" borderId="0" xfId="0" applyNumberFormat="1" applyFill="1" applyBorder="1" applyAlignment="1">
      <alignment horizontal="center"/>
    </xf>
    <xf numFmtId="0" fontId="2" fillId="22" borderId="60" xfId="0" applyFont="1" applyFill="1" applyBorder="1" applyAlignment="1">
      <alignment horizontal="center" vertical="center"/>
    </xf>
    <xf numFmtId="0" fontId="2" fillId="22" borderId="61" xfId="0" applyFont="1" applyFill="1" applyBorder="1" applyAlignment="1">
      <alignment horizontal="center" vertical="center"/>
    </xf>
    <xf numFmtId="0" fontId="2" fillId="22" borderId="18" xfId="0" applyFont="1" applyFill="1" applyBorder="1" applyAlignment="1">
      <alignment horizontal="center" vertical="center"/>
    </xf>
    <xf numFmtId="49" fontId="3" fillId="22" borderId="62" xfId="0" applyNumberFormat="1" applyFont="1" applyFill="1" applyBorder="1" applyAlignment="1">
      <alignment horizontal="center" wrapText="1"/>
    </xf>
    <xf numFmtId="49" fontId="3" fillId="22" borderId="63" xfId="0" applyNumberFormat="1" applyFont="1" applyFill="1" applyBorder="1" applyAlignment="1">
      <alignment horizontal="center" wrapText="1"/>
    </xf>
    <xf numFmtId="49" fontId="3" fillId="22" borderId="64" xfId="0" applyNumberFormat="1" applyFont="1" applyFill="1" applyBorder="1" applyAlignment="1">
      <alignment horizontal="center" wrapText="1"/>
    </xf>
    <xf numFmtId="49" fontId="2" fillId="22" borderId="65" xfId="0" applyNumberFormat="1" applyFont="1" applyFill="1" applyBorder="1" applyAlignment="1">
      <alignment horizontal="center"/>
    </xf>
    <xf numFmtId="49" fontId="2" fillId="22" borderId="11" xfId="0" applyNumberFormat="1" applyFont="1" applyFill="1" applyBorder="1" applyAlignment="1">
      <alignment horizontal="center"/>
    </xf>
    <xf numFmtId="49" fontId="2" fillId="22" borderId="12" xfId="0" applyNumberFormat="1" applyFont="1" applyFill="1" applyBorder="1" applyAlignment="1">
      <alignment horizontal="center"/>
    </xf>
    <xf numFmtId="0" fontId="1" fillId="22" borderId="0" xfId="0" applyFont="1" applyFill="1" applyAlignment="1">
      <alignment horizontal="center"/>
    </xf>
    <xf numFmtId="0" fontId="1" fillId="22" borderId="25" xfId="0" applyFont="1" applyFill="1" applyBorder="1" applyAlignment="1">
      <alignment horizontal="center"/>
    </xf>
    <xf numFmtId="49" fontId="2" fillId="22" borderId="52" xfId="0" applyNumberFormat="1" applyFont="1" applyFill="1" applyBorder="1" applyAlignment="1">
      <alignment horizontal="left"/>
    </xf>
    <xf numFmtId="0" fontId="2" fillId="22" borderId="0" xfId="0" applyFont="1" applyFill="1" applyAlignment="1">
      <alignment horizontal="left"/>
    </xf>
    <xf numFmtId="0" fontId="1" fillId="22" borderId="0" xfId="0" applyFont="1" applyFill="1" applyBorder="1" applyAlignment="1">
      <alignment horizontal="center"/>
    </xf>
    <xf numFmtId="49" fontId="3" fillId="22" borderId="47" xfId="0" applyNumberFormat="1" applyFont="1" applyFill="1" applyBorder="1" applyAlignment="1">
      <alignment horizontal="center" wrapText="1"/>
    </xf>
    <xf numFmtId="49" fontId="3" fillId="22" borderId="52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2" fillId="22" borderId="52" xfId="0" applyNumberFormat="1" applyFont="1" applyFill="1" applyBorder="1" applyAlignment="1" applyProtection="1">
      <alignment horizontal="center" wrapText="1"/>
      <protection locked="0"/>
    </xf>
    <xf numFmtId="49" fontId="2" fillId="22" borderId="33" xfId="0" applyNumberFormat="1" applyFont="1" applyFill="1" applyBorder="1" applyAlignment="1" applyProtection="1">
      <alignment horizontal="center" wrapText="1"/>
      <protection locked="0"/>
    </xf>
    <xf numFmtId="49" fontId="2" fillId="22" borderId="11" xfId="0" applyNumberFormat="1" applyFont="1" applyFill="1" applyBorder="1" applyAlignment="1">
      <alignment horizontal="lef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85"/>
  <sheetViews>
    <sheetView tabSelected="1" topLeftCell="A354" zoomScaleNormal="100" workbookViewId="0">
      <selection activeCell="G381" sqref="G381"/>
    </sheetView>
  </sheetViews>
  <sheetFormatPr defaultRowHeight="12.75"/>
  <cols>
    <col min="1" max="1" width="45.7109375" style="139" customWidth="1"/>
    <col min="2" max="3" width="5.7109375" style="139" customWidth="1"/>
    <col min="4" max="4" width="7.7109375" style="139" customWidth="1"/>
    <col min="5" max="5" width="10.7109375" style="139" customWidth="1"/>
    <col min="6" max="7" width="5.7109375" style="139" customWidth="1"/>
    <col min="8" max="10" width="19.7109375" style="139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35</v>
      </c>
      <c r="B1" s="185"/>
      <c r="C1" s="185"/>
      <c r="D1" s="185"/>
      <c r="E1" s="185"/>
      <c r="F1" s="185"/>
      <c r="G1" s="185"/>
      <c r="H1" s="185"/>
      <c r="I1" s="186"/>
      <c r="J1" s="26" t="s">
        <v>3</v>
      </c>
      <c r="K1" s="2" t="s">
        <v>60</v>
      </c>
      <c r="L1" s="1"/>
    </row>
    <row r="2" spans="1:12">
      <c r="A2" s="27"/>
      <c r="B2" s="28"/>
      <c r="C2" s="29"/>
      <c r="D2" s="29"/>
      <c r="E2" s="29"/>
      <c r="F2" s="29"/>
      <c r="G2" s="29"/>
      <c r="H2" s="30"/>
      <c r="I2" s="30"/>
      <c r="J2" s="31" t="s">
        <v>19</v>
      </c>
      <c r="K2" s="2" t="s">
        <v>63</v>
      </c>
      <c r="L2" s="1"/>
    </row>
    <row r="3" spans="1:12">
      <c r="A3" s="32" t="s">
        <v>47</v>
      </c>
      <c r="B3" s="183" t="s">
        <v>57</v>
      </c>
      <c r="C3" s="183"/>
      <c r="D3" s="183"/>
      <c r="E3" s="33"/>
      <c r="F3" s="33"/>
      <c r="G3" s="188"/>
      <c r="H3" s="188"/>
      <c r="I3" s="32" t="s">
        <v>22</v>
      </c>
      <c r="J3" s="34">
        <v>43497</v>
      </c>
      <c r="K3" s="2" t="s">
        <v>8</v>
      </c>
      <c r="L3" s="1"/>
    </row>
    <row r="4" spans="1:12">
      <c r="A4" s="28"/>
      <c r="B4" s="28"/>
      <c r="C4" s="28"/>
      <c r="D4" s="28"/>
      <c r="E4" s="28"/>
      <c r="F4" s="28"/>
      <c r="G4" s="28"/>
      <c r="H4" s="35"/>
      <c r="I4" s="36" t="s">
        <v>21</v>
      </c>
      <c r="J4" s="37" t="s">
        <v>58</v>
      </c>
      <c r="K4" s="2" t="s">
        <v>64</v>
      </c>
      <c r="L4" s="1"/>
    </row>
    <row r="5" spans="1:12" ht="28.5" customHeight="1">
      <c r="A5" s="28" t="s">
        <v>36</v>
      </c>
      <c r="B5" s="195" t="s">
        <v>59</v>
      </c>
      <c r="C5" s="195"/>
      <c r="D5" s="195"/>
      <c r="E5" s="195"/>
      <c r="F5" s="195"/>
      <c r="G5" s="195"/>
      <c r="H5" s="195"/>
      <c r="I5" s="36" t="s">
        <v>30</v>
      </c>
      <c r="J5" s="38" t="s">
        <v>60</v>
      </c>
      <c r="K5" s="2"/>
      <c r="L5" s="1"/>
    </row>
    <row r="6" spans="1:12">
      <c r="A6" s="28" t="s">
        <v>37</v>
      </c>
      <c r="B6" s="187" t="s">
        <v>56</v>
      </c>
      <c r="C6" s="187"/>
      <c r="D6" s="187"/>
      <c r="E6" s="187"/>
      <c r="F6" s="187"/>
      <c r="G6" s="187"/>
      <c r="H6" s="187"/>
      <c r="I6" s="36" t="s">
        <v>54</v>
      </c>
      <c r="J6" s="38" t="s">
        <v>65</v>
      </c>
      <c r="K6" s="2" t="s">
        <v>63</v>
      </c>
      <c r="L6" s="1"/>
    </row>
    <row r="7" spans="1:12">
      <c r="A7" s="39" t="s">
        <v>55</v>
      </c>
      <c r="B7" s="28"/>
      <c r="C7" s="28"/>
      <c r="D7" s="28"/>
      <c r="E7" s="28"/>
      <c r="F7" s="28"/>
      <c r="G7" s="28"/>
      <c r="H7" s="35"/>
      <c r="I7" s="36"/>
      <c r="J7" s="38"/>
      <c r="K7" s="2"/>
    </row>
    <row r="8" spans="1:12" ht="13.5" thickBot="1">
      <c r="A8" s="28" t="s">
        <v>1</v>
      </c>
      <c r="B8" s="28"/>
      <c r="C8" s="28"/>
      <c r="D8" s="28"/>
      <c r="E8" s="28"/>
      <c r="F8" s="28"/>
      <c r="G8" s="28"/>
      <c r="H8" s="35"/>
      <c r="I8" s="35"/>
      <c r="J8" s="40" t="s">
        <v>0</v>
      </c>
      <c r="K8" s="2" t="s">
        <v>61</v>
      </c>
    </row>
    <row r="9" spans="1:12" ht="15">
      <c r="A9" s="189" t="s">
        <v>29</v>
      </c>
      <c r="B9" s="189"/>
      <c r="C9" s="189"/>
      <c r="D9" s="189"/>
      <c r="E9" s="189"/>
      <c r="F9" s="189"/>
      <c r="G9" s="189"/>
      <c r="H9" s="189"/>
      <c r="I9" s="189"/>
      <c r="J9" s="189"/>
      <c r="K9" s="18" t="s">
        <v>62</v>
      </c>
    </row>
    <row r="10" spans="1:12">
      <c r="A10" s="41"/>
      <c r="B10" s="41"/>
      <c r="C10" s="42"/>
      <c r="D10" s="42"/>
      <c r="E10" s="42"/>
      <c r="F10" s="42"/>
      <c r="G10" s="42"/>
      <c r="H10" s="43"/>
      <c r="I10" s="43"/>
      <c r="J10" s="44"/>
      <c r="K10" s="19"/>
    </row>
    <row r="11" spans="1:12" ht="12.75" customHeight="1">
      <c r="A11" s="145" t="s">
        <v>38</v>
      </c>
      <c r="B11" s="145" t="s">
        <v>39</v>
      </c>
      <c r="C11" s="151" t="s">
        <v>40</v>
      </c>
      <c r="D11" s="152"/>
      <c r="E11" s="152"/>
      <c r="F11" s="152"/>
      <c r="G11" s="153"/>
      <c r="H11" s="145" t="s">
        <v>41</v>
      </c>
      <c r="I11" s="145" t="s">
        <v>23</v>
      </c>
      <c r="J11" s="145" t="s">
        <v>42</v>
      </c>
      <c r="K11" s="12"/>
    </row>
    <row r="12" spans="1:12">
      <c r="A12" s="146"/>
      <c r="B12" s="146"/>
      <c r="C12" s="154"/>
      <c r="D12" s="155"/>
      <c r="E12" s="155"/>
      <c r="F12" s="155"/>
      <c r="G12" s="156"/>
      <c r="H12" s="146"/>
      <c r="I12" s="146"/>
      <c r="J12" s="146"/>
      <c r="K12" s="12"/>
    </row>
    <row r="13" spans="1:12">
      <c r="A13" s="147"/>
      <c r="B13" s="147"/>
      <c r="C13" s="157"/>
      <c r="D13" s="158"/>
      <c r="E13" s="158"/>
      <c r="F13" s="158"/>
      <c r="G13" s="159"/>
      <c r="H13" s="147"/>
      <c r="I13" s="147"/>
      <c r="J13" s="147"/>
      <c r="K13" s="12"/>
    </row>
    <row r="14" spans="1:12" ht="13.5" thickBot="1">
      <c r="A14" s="45">
        <v>1</v>
      </c>
      <c r="B14" s="46">
        <v>2</v>
      </c>
      <c r="C14" s="176">
        <v>3</v>
      </c>
      <c r="D14" s="177"/>
      <c r="E14" s="177"/>
      <c r="F14" s="177"/>
      <c r="G14" s="178"/>
      <c r="H14" s="47" t="s">
        <v>2</v>
      </c>
      <c r="I14" s="47" t="s">
        <v>25</v>
      </c>
      <c r="J14" s="47" t="s">
        <v>26</v>
      </c>
      <c r="K14" s="13"/>
    </row>
    <row r="15" spans="1:12">
      <c r="A15" s="48" t="s">
        <v>28</v>
      </c>
      <c r="B15" s="49" t="s">
        <v>6</v>
      </c>
      <c r="C15" s="148" t="s">
        <v>17</v>
      </c>
      <c r="D15" s="149"/>
      <c r="E15" s="149"/>
      <c r="F15" s="149"/>
      <c r="G15" s="150"/>
      <c r="H15" s="50">
        <v>73046400</v>
      </c>
      <c r="I15" s="50">
        <v>3747672.73</v>
      </c>
      <c r="J15" s="51">
        <v>69298727.269999996</v>
      </c>
    </row>
    <row r="16" spans="1:12">
      <c r="A16" s="52" t="s">
        <v>4</v>
      </c>
      <c r="B16" s="53"/>
      <c r="C16" s="190"/>
      <c r="D16" s="191"/>
      <c r="E16" s="191"/>
      <c r="F16" s="191"/>
      <c r="G16" s="192"/>
      <c r="H16" s="50"/>
      <c r="I16" s="54"/>
      <c r="J16" s="55"/>
    </row>
    <row r="17" spans="1:12">
      <c r="A17" s="56" t="s">
        <v>458</v>
      </c>
      <c r="B17" s="57" t="s">
        <v>6</v>
      </c>
      <c r="C17" s="58" t="s">
        <v>67</v>
      </c>
      <c r="D17" s="170" t="s">
        <v>459</v>
      </c>
      <c r="E17" s="191"/>
      <c r="F17" s="191"/>
      <c r="G17" s="192"/>
      <c r="H17" s="50">
        <v>54299400</v>
      </c>
      <c r="I17" s="54">
        <v>3747672.73</v>
      </c>
      <c r="J17" s="55">
        <v>50551727.270000003</v>
      </c>
      <c r="K17" s="16" t="str">
        <f t="shared" ref="K17:K57" si="0">C17 &amp; D17 &amp; G17</f>
        <v>00010000000000000000</v>
      </c>
      <c r="L17" s="9" t="s">
        <v>406</v>
      </c>
    </row>
    <row r="18" spans="1:12">
      <c r="A18" s="56" t="s">
        <v>460</v>
      </c>
      <c r="B18" s="57" t="s">
        <v>6</v>
      </c>
      <c r="C18" s="58" t="s">
        <v>67</v>
      </c>
      <c r="D18" s="170" t="s">
        <v>461</v>
      </c>
      <c r="E18" s="191"/>
      <c r="F18" s="191"/>
      <c r="G18" s="192"/>
      <c r="H18" s="50">
        <v>25030000</v>
      </c>
      <c r="I18" s="54">
        <v>1233963.49</v>
      </c>
      <c r="J18" s="55">
        <v>23796036.510000002</v>
      </c>
      <c r="K18" s="16" t="str">
        <f t="shared" si="0"/>
        <v>00010100000000000000</v>
      </c>
      <c r="L18" s="9" t="s">
        <v>462</v>
      </c>
    </row>
    <row r="19" spans="1:12">
      <c r="A19" s="56" t="s">
        <v>463</v>
      </c>
      <c r="B19" s="57" t="s">
        <v>6</v>
      </c>
      <c r="C19" s="58" t="s">
        <v>67</v>
      </c>
      <c r="D19" s="170" t="s">
        <v>464</v>
      </c>
      <c r="E19" s="191"/>
      <c r="F19" s="191"/>
      <c r="G19" s="192"/>
      <c r="H19" s="50">
        <v>25030000</v>
      </c>
      <c r="I19" s="54">
        <v>1233963.49</v>
      </c>
      <c r="J19" s="55">
        <v>23796036.510000002</v>
      </c>
      <c r="K19" s="16" t="str">
        <f t="shared" si="0"/>
        <v>00010102000010000110</v>
      </c>
      <c r="L19" s="9" t="s">
        <v>465</v>
      </c>
    </row>
    <row r="20" spans="1:12" s="7" customFormat="1" ht="56.25">
      <c r="A20" s="59" t="s">
        <v>466</v>
      </c>
      <c r="B20" s="60" t="s">
        <v>6</v>
      </c>
      <c r="C20" s="61" t="s">
        <v>67</v>
      </c>
      <c r="D20" s="160" t="s">
        <v>467</v>
      </c>
      <c r="E20" s="193"/>
      <c r="F20" s="193"/>
      <c r="G20" s="194"/>
      <c r="H20" s="62">
        <v>24830000</v>
      </c>
      <c r="I20" s="63">
        <v>1225056.96</v>
      </c>
      <c r="J20" s="64">
        <f>IF(IF(H20="",0,H20)=0,0,(IF(H20&gt;0,IF(I20&gt;H20,0,H20-I20),IF(I20&gt;H20,H20-I20,0))))</f>
        <v>23604943.039999999</v>
      </c>
      <c r="K20" s="17" t="str">
        <f t="shared" si="0"/>
        <v>00010102010010000110</v>
      </c>
      <c r="L20" s="6" t="str">
        <f>C20 &amp; D20 &amp; G20</f>
        <v>00010102010010000110</v>
      </c>
    </row>
    <row r="21" spans="1:12" s="7" customFormat="1" ht="90">
      <c r="A21" s="59" t="s">
        <v>468</v>
      </c>
      <c r="B21" s="60" t="s">
        <v>6</v>
      </c>
      <c r="C21" s="61" t="s">
        <v>67</v>
      </c>
      <c r="D21" s="160" t="s">
        <v>469</v>
      </c>
      <c r="E21" s="193"/>
      <c r="F21" s="193"/>
      <c r="G21" s="194"/>
      <c r="H21" s="62">
        <v>100000</v>
      </c>
      <c r="I21" s="63">
        <v>6163.81</v>
      </c>
      <c r="J21" s="64">
        <f>IF(IF(H21="",0,H21)=0,0,(IF(H21&gt;0,IF(I21&gt;H21,0,H21-I21),IF(I21&gt;H21,H21-I21,0))))</f>
        <v>93836.19</v>
      </c>
      <c r="K21" s="17" t="str">
        <f t="shared" si="0"/>
        <v>00010102020010000110</v>
      </c>
      <c r="L21" s="6" t="str">
        <f>C21 &amp; D21 &amp; G21</f>
        <v>00010102020010000110</v>
      </c>
    </row>
    <row r="22" spans="1:12" s="7" customFormat="1" ht="33.75">
      <c r="A22" s="59" t="s">
        <v>470</v>
      </c>
      <c r="B22" s="60" t="s">
        <v>6</v>
      </c>
      <c r="C22" s="61" t="s">
        <v>67</v>
      </c>
      <c r="D22" s="160" t="s">
        <v>471</v>
      </c>
      <c r="E22" s="193"/>
      <c r="F22" s="193"/>
      <c r="G22" s="194"/>
      <c r="H22" s="62">
        <v>100000</v>
      </c>
      <c r="I22" s="63">
        <v>2742.72</v>
      </c>
      <c r="J22" s="64">
        <f>IF(IF(H22="",0,H22)=0,0,(IF(H22&gt;0,IF(I22&gt;H22,0,H22-I22),IF(I22&gt;H22,H22-I22,0))))</f>
        <v>97257.279999999999</v>
      </c>
      <c r="K22" s="17" t="str">
        <f t="shared" si="0"/>
        <v>00010102030010000110</v>
      </c>
      <c r="L22" s="6" t="str">
        <f>C22 &amp; D22 &amp; G22</f>
        <v>00010102030010000110</v>
      </c>
    </row>
    <row r="23" spans="1:12" ht="22.5">
      <c r="A23" s="56" t="s">
        <v>472</v>
      </c>
      <c r="B23" s="57" t="s">
        <v>6</v>
      </c>
      <c r="C23" s="58" t="s">
        <v>67</v>
      </c>
      <c r="D23" s="170" t="s">
        <v>473</v>
      </c>
      <c r="E23" s="191"/>
      <c r="F23" s="191"/>
      <c r="G23" s="192"/>
      <c r="H23" s="50">
        <v>2676400</v>
      </c>
      <c r="I23" s="54">
        <v>280271.90000000002</v>
      </c>
      <c r="J23" s="55">
        <v>2396128.1</v>
      </c>
      <c r="K23" s="16" t="str">
        <f t="shared" si="0"/>
        <v>00010300000000000000</v>
      </c>
      <c r="L23" s="9" t="s">
        <v>474</v>
      </c>
    </row>
    <row r="24" spans="1:12" ht="22.5">
      <c r="A24" s="56" t="s">
        <v>475</v>
      </c>
      <c r="B24" s="57" t="s">
        <v>6</v>
      </c>
      <c r="C24" s="58" t="s">
        <v>67</v>
      </c>
      <c r="D24" s="170" t="s">
        <v>476</v>
      </c>
      <c r="E24" s="191"/>
      <c r="F24" s="191"/>
      <c r="G24" s="192"/>
      <c r="H24" s="50">
        <v>2676400</v>
      </c>
      <c r="I24" s="54">
        <v>280271.90000000002</v>
      </c>
      <c r="J24" s="55">
        <v>2396128.1</v>
      </c>
      <c r="K24" s="16" t="str">
        <f t="shared" si="0"/>
        <v>00010302000010000110</v>
      </c>
      <c r="L24" s="9" t="s">
        <v>477</v>
      </c>
    </row>
    <row r="25" spans="1:12" s="7" customFormat="1" ht="56.25">
      <c r="A25" s="59" t="s">
        <v>478</v>
      </c>
      <c r="B25" s="60" t="s">
        <v>6</v>
      </c>
      <c r="C25" s="61" t="s">
        <v>67</v>
      </c>
      <c r="D25" s="160" t="s">
        <v>479</v>
      </c>
      <c r="E25" s="193"/>
      <c r="F25" s="193"/>
      <c r="G25" s="194"/>
      <c r="H25" s="62">
        <v>1046000</v>
      </c>
      <c r="I25" s="63">
        <v>122395.25</v>
      </c>
      <c r="J25" s="64">
        <f>IF(IF(H25="",0,H25)=0,0,(IF(H25&gt;0,IF(I25&gt;H25,0,H25-I25),IF(I25&gt;H25,H25-I25,0))))</f>
        <v>923604.75</v>
      </c>
      <c r="K25" s="17" t="str">
        <f t="shared" si="0"/>
        <v>00010302230010000110</v>
      </c>
      <c r="L25" s="6" t="str">
        <f>C25 &amp; D25 &amp; G25</f>
        <v>00010302230010000110</v>
      </c>
    </row>
    <row r="26" spans="1:12" s="7" customFormat="1" ht="78.75">
      <c r="A26" s="59" t="s">
        <v>480</v>
      </c>
      <c r="B26" s="60" t="s">
        <v>6</v>
      </c>
      <c r="C26" s="61" t="s">
        <v>67</v>
      </c>
      <c r="D26" s="160" t="s">
        <v>481</v>
      </c>
      <c r="E26" s="193"/>
      <c r="F26" s="193"/>
      <c r="G26" s="194"/>
      <c r="H26" s="62">
        <v>11000</v>
      </c>
      <c r="I26" s="63">
        <v>913</v>
      </c>
      <c r="J26" s="64">
        <f>IF(IF(H26="",0,H26)=0,0,(IF(H26&gt;0,IF(I26&gt;H26,0,H26-I26),IF(I26&gt;H26,H26-I26,0))))</f>
        <v>10087</v>
      </c>
      <c r="K26" s="17" t="str">
        <f t="shared" si="0"/>
        <v>00010302240010000110</v>
      </c>
      <c r="L26" s="6" t="str">
        <f>C26 &amp; D26 &amp; G26</f>
        <v>00010302240010000110</v>
      </c>
    </row>
    <row r="27" spans="1:12" s="7" customFormat="1" ht="56.25">
      <c r="A27" s="59" t="s">
        <v>482</v>
      </c>
      <c r="B27" s="60" t="s">
        <v>6</v>
      </c>
      <c r="C27" s="61" t="s">
        <v>67</v>
      </c>
      <c r="D27" s="160" t="s">
        <v>483</v>
      </c>
      <c r="E27" s="193"/>
      <c r="F27" s="193"/>
      <c r="G27" s="194"/>
      <c r="H27" s="62">
        <v>1615000</v>
      </c>
      <c r="I27" s="63">
        <v>176559.91</v>
      </c>
      <c r="J27" s="64">
        <f>IF(IF(H27="",0,H27)=0,0,(IF(H27&gt;0,IF(I27&gt;H27,0,H27-I27),IF(I27&gt;H27,H27-I27,0))))</f>
        <v>1438440.09</v>
      </c>
      <c r="K27" s="17" t="str">
        <f t="shared" si="0"/>
        <v>00010302250010000110</v>
      </c>
      <c r="L27" s="6" t="str">
        <f>C27 &amp; D27 &amp; G27</f>
        <v>00010302250010000110</v>
      </c>
    </row>
    <row r="28" spans="1:12" s="7" customFormat="1" ht="56.25">
      <c r="A28" s="59" t="s">
        <v>484</v>
      </c>
      <c r="B28" s="60" t="s">
        <v>6</v>
      </c>
      <c r="C28" s="61" t="s">
        <v>67</v>
      </c>
      <c r="D28" s="160" t="s">
        <v>485</v>
      </c>
      <c r="E28" s="193"/>
      <c r="F28" s="193"/>
      <c r="G28" s="194"/>
      <c r="H28" s="62">
        <v>4400</v>
      </c>
      <c r="I28" s="63">
        <v>-19596.259999999998</v>
      </c>
      <c r="J28" s="64">
        <f>IF(IF(H28="",0,H28)=0,0,(IF(H28&gt;0,IF(I28&gt;H28,0,H28-I28),IF(I28&gt;H28,H28-I28,0))))</f>
        <v>23996.26</v>
      </c>
      <c r="K28" s="17" t="str">
        <f t="shared" si="0"/>
        <v>00010302260010000110</v>
      </c>
      <c r="L28" s="6" t="str">
        <f>C28 &amp; D28 &amp; G28</f>
        <v>00010302260010000110</v>
      </c>
    </row>
    <row r="29" spans="1:12">
      <c r="A29" s="56" t="s">
        <v>486</v>
      </c>
      <c r="B29" s="57" t="s">
        <v>6</v>
      </c>
      <c r="C29" s="58" t="s">
        <v>67</v>
      </c>
      <c r="D29" s="170" t="s">
        <v>487</v>
      </c>
      <c r="E29" s="191"/>
      <c r="F29" s="191"/>
      <c r="G29" s="192"/>
      <c r="H29" s="50">
        <v>11000</v>
      </c>
      <c r="I29" s="54">
        <v>0</v>
      </c>
      <c r="J29" s="55">
        <v>11000</v>
      </c>
      <c r="K29" s="16" t="str">
        <f t="shared" si="0"/>
        <v>00010500000000000000</v>
      </c>
      <c r="L29" s="9" t="s">
        <v>488</v>
      </c>
    </row>
    <row r="30" spans="1:12">
      <c r="A30" s="56" t="s">
        <v>489</v>
      </c>
      <c r="B30" s="57" t="s">
        <v>6</v>
      </c>
      <c r="C30" s="58" t="s">
        <v>67</v>
      </c>
      <c r="D30" s="170" t="s">
        <v>490</v>
      </c>
      <c r="E30" s="191"/>
      <c r="F30" s="191"/>
      <c r="G30" s="192"/>
      <c r="H30" s="50">
        <v>11000</v>
      </c>
      <c r="I30" s="54">
        <v>0</v>
      </c>
      <c r="J30" s="55">
        <v>11000</v>
      </c>
      <c r="K30" s="16" t="str">
        <f t="shared" si="0"/>
        <v>00010503000010000110</v>
      </c>
      <c r="L30" s="9" t="s">
        <v>491</v>
      </c>
    </row>
    <row r="31" spans="1:12" s="7" customFormat="1">
      <c r="A31" s="59" t="s">
        <v>489</v>
      </c>
      <c r="B31" s="60" t="s">
        <v>6</v>
      </c>
      <c r="C31" s="61" t="s">
        <v>67</v>
      </c>
      <c r="D31" s="160" t="s">
        <v>492</v>
      </c>
      <c r="E31" s="193"/>
      <c r="F31" s="193"/>
      <c r="G31" s="194"/>
      <c r="H31" s="62">
        <v>11000</v>
      </c>
      <c r="I31" s="63">
        <v>0</v>
      </c>
      <c r="J31" s="64">
        <f>IF(IF(H31="",0,H31)=0,0,(IF(H31&gt;0,IF(I31&gt;H31,0,H31-I31),IF(I31&gt;H31,H31-I31,0))))</f>
        <v>11000</v>
      </c>
      <c r="K31" s="17" t="str">
        <f t="shared" si="0"/>
        <v>00010503010010000110</v>
      </c>
      <c r="L31" s="6" t="str">
        <f>C31 &amp; D31 &amp; G31</f>
        <v>00010503010010000110</v>
      </c>
    </row>
    <row r="32" spans="1:12">
      <c r="A32" s="56" t="s">
        <v>493</v>
      </c>
      <c r="B32" s="57" t="s">
        <v>6</v>
      </c>
      <c r="C32" s="58" t="s">
        <v>67</v>
      </c>
      <c r="D32" s="170" t="s">
        <v>494</v>
      </c>
      <c r="E32" s="191"/>
      <c r="F32" s="191"/>
      <c r="G32" s="192"/>
      <c r="H32" s="50">
        <v>21027000</v>
      </c>
      <c r="I32" s="54">
        <v>1599323.28</v>
      </c>
      <c r="J32" s="55">
        <v>19427676.719999999</v>
      </c>
      <c r="K32" s="16" t="str">
        <f t="shared" si="0"/>
        <v>00010600000000000000</v>
      </c>
      <c r="L32" s="9" t="s">
        <v>495</v>
      </c>
    </row>
    <row r="33" spans="1:12">
      <c r="A33" s="56" t="s">
        <v>496</v>
      </c>
      <c r="B33" s="57" t="s">
        <v>6</v>
      </c>
      <c r="C33" s="58" t="s">
        <v>67</v>
      </c>
      <c r="D33" s="170" t="s">
        <v>497</v>
      </c>
      <c r="E33" s="191"/>
      <c r="F33" s="191"/>
      <c r="G33" s="192"/>
      <c r="H33" s="50">
        <v>3527000</v>
      </c>
      <c r="I33" s="54">
        <v>64759.27</v>
      </c>
      <c r="J33" s="55">
        <v>3462240.73</v>
      </c>
      <c r="K33" s="16" t="str">
        <f t="shared" si="0"/>
        <v>00010601000000000110</v>
      </c>
      <c r="L33" s="9" t="s">
        <v>498</v>
      </c>
    </row>
    <row r="34" spans="1:12" s="7" customFormat="1" ht="33.75">
      <c r="A34" s="59" t="s">
        <v>499</v>
      </c>
      <c r="B34" s="60" t="s">
        <v>6</v>
      </c>
      <c r="C34" s="61" t="s">
        <v>67</v>
      </c>
      <c r="D34" s="160" t="s">
        <v>500</v>
      </c>
      <c r="E34" s="193"/>
      <c r="F34" s="193"/>
      <c r="G34" s="194"/>
      <c r="H34" s="62">
        <v>3527000</v>
      </c>
      <c r="I34" s="63">
        <v>64759.27</v>
      </c>
      <c r="J34" s="64">
        <f>IF(IF(H34="",0,H34)=0,0,(IF(H34&gt;0,IF(I34&gt;H34,0,H34-I34),IF(I34&gt;H34,H34-I34,0))))</f>
        <v>3462240.73</v>
      </c>
      <c r="K34" s="17" t="str">
        <f t="shared" si="0"/>
        <v>00010601030130000110</v>
      </c>
      <c r="L34" s="6" t="str">
        <f>C34 &amp; D34 &amp; G34</f>
        <v>00010601030130000110</v>
      </c>
    </row>
    <row r="35" spans="1:12">
      <c r="A35" s="56" t="s">
        <v>501</v>
      </c>
      <c r="B35" s="57" t="s">
        <v>6</v>
      </c>
      <c r="C35" s="58" t="s">
        <v>67</v>
      </c>
      <c r="D35" s="170" t="s">
        <v>502</v>
      </c>
      <c r="E35" s="191"/>
      <c r="F35" s="191"/>
      <c r="G35" s="192"/>
      <c r="H35" s="50">
        <v>17500000</v>
      </c>
      <c r="I35" s="54">
        <v>1534564.01</v>
      </c>
      <c r="J35" s="55">
        <v>15965435.99</v>
      </c>
      <c r="K35" s="16" t="str">
        <f t="shared" si="0"/>
        <v>00010606000000000110</v>
      </c>
      <c r="L35" s="9" t="s">
        <v>503</v>
      </c>
    </row>
    <row r="36" spans="1:12">
      <c r="A36" s="56" t="s">
        <v>504</v>
      </c>
      <c r="B36" s="57" t="s">
        <v>6</v>
      </c>
      <c r="C36" s="58" t="s">
        <v>67</v>
      </c>
      <c r="D36" s="170" t="s">
        <v>505</v>
      </c>
      <c r="E36" s="191"/>
      <c r="F36" s="191"/>
      <c r="G36" s="192"/>
      <c r="H36" s="50">
        <v>12000000</v>
      </c>
      <c r="I36" s="54">
        <v>1459609</v>
      </c>
      <c r="J36" s="55">
        <v>10540391</v>
      </c>
      <c r="K36" s="16" t="str">
        <f t="shared" si="0"/>
        <v>00010606030000000110</v>
      </c>
      <c r="L36" s="9" t="s">
        <v>506</v>
      </c>
    </row>
    <row r="37" spans="1:12" s="7" customFormat="1" ht="33.75">
      <c r="A37" s="59" t="s">
        <v>507</v>
      </c>
      <c r="B37" s="60" t="s">
        <v>6</v>
      </c>
      <c r="C37" s="61" t="s">
        <v>67</v>
      </c>
      <c r="D37" s="160" t="s">
        <v>508</v>
      </c>
      <c r="E37" s="193"/>
      <c r="F37" s="193"/>
      <c r="G37" s="194"/>
      <c r="H37" s="62">
        <v>12000000</v>
      </c>
      <c r="I37" s="63">
        <v>1459609</v>
      </c>
      <c r="J37" s="64">
        <f>IF(IF(H37="",0,H37)=0,0,(IF(H37&gt;0,IF(I37&gt;H37,0,H37-I37),IF(I37&gt;H37,H37-I37,0))))</f>
        <v>10540391</v>
      </c>
      <c r="K37" s="17" t="str">
        <f t="shared" si="0"/>
        <v>00010606033130000110</v>
      </c>
      <c r="L37" s="6" t="str">
        <f>C37 &amp; D37 &amp; G37</f>
        <v>00010606033130000110</v>
      </c>
    </row>
    <row r="38" spans="1:12">
      <c r="A38" s="56" t="s">
        <v>509</v>
      </c>
      <c r="B38" s="57" t="s">
        <v>6</v>
      </c>
      <c r="C38" s="58" t="s">
        <v>67</v>
      </c>
      <c r="D38" s="170" t="s">
        <v>510</v>
      </c>
      <c r="E38" s="191"/>
      <c r="F38" s="191"/>
      <c r="G38" s="192"/>
      <c r="H38" s="50">
        <v>5500000</v>
      </c>
      <c r="I38" s="54">
        <v>74955.009999999995</v>
      </c>
      <c r="J38" s="55">
        <v>5425044.9900000002</v>
      </c>
      <c r="K38" s="16" t="str">
        <f t="shared" si="0"/>
        <v>00010606040000000110</v>
      </c>
      <c r="L38" s="9" t="s">
        <v>511</v>
      </c>
    </row>
    <row r="39" spans="1:12" s="7" customFormat="1" ht="33.75">
      <c r="A39" s="59" t="s">
        <v>512</v>
      </c>
      <c r="B39" s="60" t="s">
        <v>6</v>
      </c>
      <c r="C39" s="61" t="s">
        <v>67</v>
      </c>
      <c r="D39" s="160" t="s">
        <v>513</v>
      </c>
      <c r="E39" s="193"/>
      <c r="F39" s="193"/>
      <c r="G39" s="194"/>
      <c r="H39" s="62">
        <v>5500000</v>
      </c>
      <c r="I39" s="63">
        <v>74955.009999999995</v>
      </c>
      <c r="J39" s="64">
        <f>IF(IF(H39="",0,H39)=0,0,(IF(H39&gt;0,IF(I39&gt;H39,0,H39-I39),IF(I39&gt;H39,H39-I39,0))))</f>
        <v>5425044.9900000002</v>
      </c>
      <c r="K39" s="17" t="str">
        <f t="shared" si="0"/>
        <v>00010606043130000110</v>
      </c>
      <c r="L39" s="6" t="str">
        <f>C39 &amp; D39 &amp; G39</f>
        <v>00010606043130000110</v>
      </c>
    </row>
    <row r="40" spans="1:12" ht="33.75">
      <c r="A40" s="56" t="s">
        <v>514</v>
      </c>
      <c r="B40" s="57" t="s">
        <v>6</v>
      </c>
      <c r="C40" s="58" t="s">
        <v>67</v>
      </c>
      <c r="D40" s="170" t="s">
        <v>515</v>
      </c>
      <c r="E40" s="191"/>
      <c r="F40" s="191"/>
      <c r="G40" s="192"/>
      <c r="H40" s="50">
        <v>3755000</v>
      </c>
      <c r="I40" s="54">
        <v>544472.85</v>
      </c>
      <c r="J40" s="55">
        <v>3210527.15</v>
      </c>
      <c r="K40" s="16" t="str">
        <f t="shared" si="0"/>
        <v>00011100000000000000</v>
      </c>
      <c r="L40" s="9" t="s">
        <v>516</v>
      </c>
    </row>
    <row r="41" spans="1:12" ht="56.25">
      <c r="A41" s="56" t="s">
        <v>517</v>
      </c>
      <c r="B41" s="57" t="s">
        <v>6</v>
      </c>
      <c r="C41" s="58" t="s">
        <v>67</v>
      </c>
      <c r="D41" s="170" t="s">
        <v>518</v>
      </c>
      <c r="E41" s="191"/>
      <c r="F41" s="191"/>
      <c r="G41" s="192"/>
      <c r="H41" s="50">
        <v>5000</v>
      </c>
      <c r="I41" s="54">
        <v>0</v>
      </c>
      <c r="J41" s="55">
        <v>5000</v>
      </c>
      <c r="K41" s="16" t="str">
        <f t="shared" si="0"/>
        <v>00011101000000000120</v>
      </c>
      <c r="L41" s="9" t="s">
        <v>519</v>
      </c>
    </row>
    <row r="42" spans="1:12" s="7" customFormat="1" ht="45">
      <c r="A42" s="59" t="s">
        <v>520</v>
      </c>
      <c r="B42" s="60" t="s">
        <v>6</v>
      </c>
      <c r="C42" s="61" t="s">
        <v>67</v>
      </c>
      <c r="D42" s="160" t="s">
        <v>521</v>
      </c>
      <c r="E42" s="193"/>
      <c r="F42" s="193"/>
      <c r="G42" s="194"/>
      <c r="H42" s="62">
        <v>5000</v>
      </c>
      <c r="I42" s="63">
        <v>0</v>
      </c>
      <c r="J42" s="64">
        <f>IF(IF(H42="",0,H42)=0,0,(IF(H42&gt;0,IF(I42&gt;H42,0,H42-I42),IF(I42&gt;H42,H42-I42,0))))</f>
        <v>5000</v>
      </c>
      <c r="K42" s="17" t="str">
        <f t="shared" si="0"/>
        <v>00011101050130000120</v>
      </c>
      <c r="L42" s="6" t="str">
        <f>C42 &amp; D42 &amp; G42</f>
        <v>00011101050130000120</v>
      </c>
    </row>
    <row r="43" spans="1:12" ht="67.5">
      <c r="A43" s="56" t="s">
        <v>522</v>
      </c>
      <c r="B43" s="57" t="s">
        <v>6</v>
      </c>
      <c r="C43" s="58" t="s">
        <v>67</v>
      </c>
      <c r="D43" s="170" t="s">
        <v>523</v>
      </c>
      <c r="E43" s="191"/>
      <c r="F43" s="191"/>
      <c r="G43" s="192"/>
      <c r="H43" s="50">
        <v>2800000</v>
      </c>
      <c r="I43" s="54">
        <v>527472.85</v>
      </c>
      <c r="J43" s="55">
        <v>2272527.15</v>
      </c>
      <c r="K43" s="16" t="str">
        <f t="shared" si="0"/>
        <v>00011105000000000120</v>
      </c>
      <c r="L43" s="9" t="s">
        <v>524</v>
      </c>
    </row>
    <row r="44" spans="1:12" ht="56.25">
      <c r="A44" s="56" t="s">
        <v>525</v>
      </c>
      <c r="B44" s="57" t="s">
        <v>6</v>
      </c>
      <c r="C44" s="58" t="s">
        <v>67</v>
      </c>
      <c r="D44" s="170" t="s">
        <v>526</v>
      </c>
      <c r="E44" s="191"/>
      <c r="F44" s="191"/>
      <c r="G44" s="192"/>
      <c r="H44" s="50">
        <v>2800000</v>
      </c>
      <c r="I44" s="54">
        <v>527472.85</v>
      </c>
      <c r="J44" s="55">
        <v>2272527.15</v>
      </c>
      <c r="K44" s="16" t="str">
        <f t="shared" si="0"/>
        <v>00011105010000000120</v>
      </c>
      <c r="L44" s="9" t="s">
        <v>527</v>
      </c>
    </row>
    <row r="45" spans="1:12" s="7" customFormat="1" ht="67.5">
      <c r="A45" s="59" t="s">
        <v>528</v>
      </c>
      <c r="B45" s="60" t="s">
        <v>6</v>
      </c>
      <c r="C45" s="61" t="s">
        <v>67</v>
      </c>
      <c r="D45" s="160" t="s">
        <v>529</v>
      </c>
      <c r="E45" s="193"/>
      <c r="F45" s="193"/>
      <c r="G45" s="194"/>
      <c r="H45" s="62">
        <v>2800000</v>
      </c>
      <c r="I45" s="63">
        <v>527472.85</v>
      </c>
      <c r="J45" s="64">
        <f>IF(IF(H45="",0,H45)=0,0,(IF(H45&gt;0,IF(I45&gt;H45,0,H45-I45),IF(I45&gt;H45,H45-I45,0))))</f>
        <v>2272527.15</v>
      </c>
      <c r="K45" s="17" t="str">
        <f t="shared" si="0"/>
        <v>00011105013130000120</v>
      </c>
      <c r="L45" s="6" t="str">
        <f>C45 &amp; D45 &amp; G45</f>
        <v>00011105013130000120</v>
      </c>
    </row>
    <row r="46" spans="1:12" ht="67.5">
      <c r="A46" s="56" t="s">
        <v>530</v>
      </c>
      <c r="B46" s="57" t="s">
        <v>6</v>
      </c>
      <c r="C46" s="58" t="s">
        <v>67</v>
      </c>
      <c r="D46" s="170" t="s">
        <v>531</v>
      </c>
      <c r="E46" s="191"/>
      <c r="F46" s="191"/>
      <c r="G46" s="192"/>
      <c r="H46" s="50">
        <v>950000</v>
      </c>
      <c r="I46" s="54">
        <v>17000</v>
      </c>
      <c r="J46" s="55">
        <v>933000</v>
      </c>
      <c r="K46" s="16" t="str">
        <f t="shared" si="0"/>
        <v>00011109000000000120</v>
      </c>
      <c r="L46" s="9" t="s">
        <v>532</v>
      </c>
    </row>
    <row r="47" spans="1:12" ht="67.5">
      <c r="A47" s="56" t="s">
        <v>533</v>
      </c>
      <c r="B47" s="57" t="s">
        <v>6</v>
      </c>
      <c r="C47" s="58" t="s">
        <v>67</v>
      </c>
      <c r="D47" s="170" t="s">
        <v>534</v>
      </c>
      <c r="E47" s="191"/>
      <c r="F47" s="191"/>
      <c r="G47" s="192"/>
      <c r="H47" s="50">
        <v>950000</v>
      </c>
      <c r="I47" s="54">
        <v>17000</v>
      </c>
      <c r="J47" s="55">
        <v>933000</v>
      </c>
      <c r="K47" s="16" t="str">
        <f t="shared" si="0"/>
        <v>00011109040000000120</v>
      </c>
      <c r="L47" s="9" t="s">
        <v>535</v>
      </c>
    </row>
    <row r="48" spans="1:12" s="7" customFormat="1" ht="67.5">
      <c r="A48" s="59" t="s">
        <v>536</v>
      </c>
      <c r="B48" s="60" t="s">
        <v>6</v>
      </c>
      <c r="C48" s="61" t="s">
        <v>67</v>
      </c>
      <c r="D48" s="160" t="s">
        <v>537</v>
      </c>
      <c r="E48" s="193"/>
      <c r="F48" s="193"/>
      <c r="G48" s="194"/>
      <c r="H48" s="62">
        <v>950000</v>
      </c>
      <c r="I48" s="63">
        <v>17000</v>
      </c>
      <c r="J48" s="64">
        <f>IF(IF(H48="",0,H48)=0,0,(IF(H48&gt;0,IF(I48&gt;H48,0,H48-I48),IF(I48&gt;H48,H48-I48,0))))</f>
        <v>933000</v>
      </c>
      <c r="K48" s="17" t="str">
        <f t="shared" si="0"/>
        <v>00011109045130000120</v>
      </c>
      <c r="L48" s="6" t="str">
        <f>C48 &amp; D48 &amp; G48</f>
        <v>00011109045130000120</v>
      </c>
    </row>
    <row r="49" spans="1:12" ht="22.5">
      <c r="A49" s="56" t="s">
        <v>538</v>
      </c>
      <c r="B49" s="57" t="s">
        <v>6</v>
      </c>
      <c r="C49" s="58" t="s">
        <v>67</v>
      </c>
      <c r="D49" s="170" t="s">
        <v>539</v>
      </c>
      <c r="E49" s="191"/>
      <c r="F49" s="191"/>
      <c r="G49" s="192"/>
      <c r="H49" s="50">
        <v>1800000</v>
      </c>
      <c r="I49" s="54">
        <v>89641.21</v>
      </c>
      <c r="J49" s="55">
        <v>1710358.79</v>
      </c>
      <c r="K49" s="16" t="str">
        <f t="shared" si="0"/>
        <v>00011400000000000000</v>
      </c>
      <c r="L49" s="9" t="s">
        <v>540</v>
      </c>
    </row>
    <row r="50" spans="1:12" ht="22.5">
      <c r="A50" s="56" t="s">
        <v>541</v>
      </c>
      <c r="B50" s="57" t="s">
        <v>6</v>
      </c>
      <c r="C50" s="58" t="s">
        <v>67</v>
      </c>
      <c r="D50" s="170" t="s">
        <v>542</v>
      </c>
      <c r="E50" s="191"/>
      <c r="F50" s="191"/>
      <c r="G50" s="192"/>
      <c r="H50" s="50">
        <v>1800000</v>
      </c>
      <c r="I50" s="54">
        <v>89641.21</v>
      </c>
      <c r="J50" s="55">
        <v>1710358.79</v>
      </c>
      <c r="K50" s="16" t="str">
        <f t="shared" si="0"/>
        <v>00011406000000000430</v>
      </c>
      <c r="L50" s="9" t="s">
        <v>543</v>
      </c>
    </row>
    <row r="51" spans="1:12" ht="33.75">
      <c r="A51" s="56" t="s">
        <v>544</v>
      </c>
      <c r="B51" s="57" t="s">
        <v>6</v>
      </c>
      <c r="C51" s="58" t="s">
        <v>67</v>
      </c>
      <c r="D51" s="170" t="s">
        <v>545</v>
      </c>
      <c r="E51" s="191"/>
      <c r="F51" s="191"/>
      <c r="G51" s="192"/>
      <c r="H51" s="50">
        <v>1800000</v>
      </c>
      <c r="I51" s="54">
        <v>89641.21</v>
      </c>
      <c r="J51" s="55">
        <v>1710358.79</v>
      </c>
      <c r="K51" s="16" t="str">
        <f t="shared" si="0"/>
        <v>00011406010000000430</v>
      </c>
      <c r="L51" s="9" t="s">
        <v>546</v>
      </c>
    </row>
    <row r="52" spans="1:12" s="7" customFormat="1" ht="45">
      <c r="A52" s="59" t="s">
        <v>547</v>
      </c>
      <c r="B52" s="60" t="s">
        <v>6</v>
      </c>
      <c r="C52" s="61" t="s">
        <v>67</v>
      </c>
      <c r="D52" s="160" t="s">
        <v>548</v>
      </c>
      <c r="E52" s="193"/>
      <c r="F52" s="193"/>
      <c r="G52" s="194"/>
      <c r="H52" s="62">
        <v>1800000</v>
      </c>
      <c r="I52" s="63">
        <v>89641.21</v>
      </c>
      <c r="J52" s="64">
        <f>IF(IF(H52="",0,H52)=0,0,(IF(H52&gt;0,IF(I52&gt;H52,0,H52-I52),IF(I52&gt;H52,H52-I52,0))))</f>
        <v>1710358.79</v>
      </c>
      <c r="K52" s="17" t="str">
        <f t="shared" si="0"/>
        <v>00011406013130000430</v>
      </c>
      <c r="L52" s="6" t="str">
        <f>C52 &amp; D52 &amp; G52</f>
        <v>00011406013130000430</v>
      </c>
    </row>
    <row r="53" spans="1:12">
      <c r="A53" s="56" t="s">
        <v>549</v>
      </c>
      <c r="B53" s="57" t="s">
        <v>6</v>
      </c>
      <c r="C53" s="58" t="s">
        <v>67</v>
      </c>
      <c r="D53" s="170" t="s">
        <v>550</v>
      </c>
      <c r="E53" s="191"/>
      <c r="F53" s="191"/>
      <c r="G53" s="192"/>
      <c r="H53" s="50">
        <v>18747000</v>
      </c>
      <c r="I53" s="54">
        <v>0</v>
      </c>
      <c r="J53" s="55">
        <v>18747000</v>
      </c>
      <c r="K53" s="16" t="str">
        <f t="shared" si="0"/>
        <v>00020000000000000000</v>
      </c>
      <c r="L53" s="9" t="s">
        <v>551</v>
      </c>
    </row>
    <row r="54" spans="1:12" ht="33.75">
      <c r="A54" s="56" t="s">
        <v>552</v>
      </c>
      <c r="B54" s="57" t="s">
        <v>6</v>
      </c>
      <c r="C54" s="58" t="s">
        <v>67</v>
      </c>
      <c r="D54" s="170" t="s">
        <v>553</v>
      </c>
      <c r="E54" s="191"/>
      <c r="F54" s="191"/>
      <c r="G54" s="192"/>
      <c r="H54" s="50">
        <v>18747000</v>
      </c>
      <c r="I54" s="54">
        <v>0</v>
      </c>
      <c r="J54" s="55">
        <v>18747000</v>
      </c>
      <c r="K54" s="16" t="str">
        <f t="shared" si="0"/>
        <v>00020200000000000000</v>
      </c>
      <c r="L54" s="9" t="s">
        <v>554</v>
      </c>
    </row>
    <row r="55" spans="1:12" ht="22.5">
      <c r="A55" s="56" t="s">
        <v>555</v>
      </c>
      <c r="B55" s="57" t="s">
        <v>6</v>
      </c>
      <c r="C55" s="58" t="s">
        <v>67</v>
      </c>
      <c r="D55" s="170" t="s">
        <v>556</v>
      </c>
      <c r="E55" s="191"/>
      <c r="F55" s="191"/>
      <c r="G55" s="192"/>
      <c r="H55" s="50">
        <v>18747000</v>
      </c>
      <c r="I55" s="54">
        <v>0</v>
      </c>
      <c r="J55" s="55">
        <v>18747000</v>
      </c>
      <c r="K55" s="16" t="str">
        <f t="shared" si="0"/>
        <v>00020220000000000150</v>
      </c>
      <c r="L55" s="9" t="s">
        <v>557</v>
      </c>
    </row>
    <row r="56" spans="1:12">
      <c r="A56" s="56" t="s">
        <v>558</v>
      </c>
      <c r="B56" s="57" t="s">
        <v>6</v>
      </c>
      <c r="C56" s="58" t="s">
        <v>67</v>
      </c>
      <c r="D56" s="170" t="s">
        <v>559</v>
      </c>
      <c r="E56" s="191"/>
      <c r="F56" s="191"/>
      <c r="G56" s="192"/>
      <c r="H56" s="50">
        <v>18747000</v>
      </c>
      <c r="I56" s="54">
        <v>0</v>
      </c>
      <c r="J56" s="55">
        <v>18747000</v>
      </c>
      <c r="K56" s="16" t="str">
        <f t="shared" si="0"/>
        <v>00020229999000000150</v>
      </c>
      <c r="L56" s="9" t="s">
        <v>560</v>
      </c>
    </row>
    <row r="57" spans="1:12" s="7" customFormat="1">
      <c r="A57" s="59" t="s">
        <v>561</v>
      </c>
      <c r="B57" s="60" t="s">
        <v>6</v>
      </c>
      <c r="C57" s="61" t="s">
        <v>67</v>
      </c>
      <c r="D57" s="160" t="s">
        <v>562</v>
      </c>
      <c r="E57" s="193"/>
      <c r="F57" s="193"/>
      <c r="G57" s="194"/>
      <c r="H57" s="62">
        <v>18747000</v>
      </c>
      <c r="I57" s="63">
        <v>0</v>
      </c>
      <c r="J57" s="64">
        <f>IF(IF(H57="",0,H57)=0,0,(IF(H57&gt;0,IF(I57&gt;H57,0,H57-I57),IF(I57&gt;H57,H57-I57,0))))</f>
        <v>18747000</v>
      </c>
      <c r="K57" s="17" t="str">
        <f t="shared" si="0"/>
        <v>00020229999130000150</v>
      </c>
      <c r="L57" s="6" t="str">
        <f>C57 &amp; D57 &amp; G57</f>
        <v>00020229999130000150</v>
      </c>
    </row>
    <row r="58" spans="1:12" ht="3.75" hidden="1" customHeight="1" thickBot="1">
      <c r="A58" s="65"/>
      <c r="B58" s="66"/>
      <c r="C58" s="67"/>
      <c r="D58" s="68"/>
      <c r="E58" s="68"/>
      <c r="F58" s="68"/>
      <c r="G58" s="68"/>
      <c r="H58" s="69"/>
      <c r="I58" s="70"/>
      <c r="J58" s="71"/>
      <c r="K58" s="14"/>
    </row>
    <row r="59" spans="1:12">
      <c r="A59" s="72"/>
      <c r="B59" s="73"/>
      <c r="C59" s="33"/>
      <c r="D59" s="33"/>
      <c r="E59" s="33"/>
      <c r="F59" s="33"/>
      <c r="G59" s="33"/>
      <c r="H59" s="74"/>
      <c r="I59" s="74"/>
      <c r="J59" s="33"/>
      <c r="K59" s="2"/>
    </row>
    <row r="60" spans="1:12" ht="12.75" customHeight="1">
      <c r="A60" s="189" t="s">
        <v>24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1"/>
    </row>
    <row r="61" spans="1:12">
      <c r="A61" s="41"/>
      <c r="B61" s="41"/>
      <c r="C61" s="42"/>
      <c r="D61" s="42"/>
      <c r="E61" s="42"/>
      <c r="F61" s="42"/>
      <c r="G61" s="42"/>
      <c r="H61" s="43"/>
      <c r="I61" s="43"/>
      <c r="J61" s="36" t="s">
        <v>20</v>
      </c>
      <c r="K61" s="3"/>
    </row>
    <row r="62" spans="1:12" ht="12.75" customHeight="1">
      <c r="A62" s="145" t="s">
        <v>38</v>
      </c>
      <c r="B62" s="145" t="s">
        <v>39</v>
      </c>
      <c r="C62" s="151" t="s">
        <v>43</v>
      </c>
      <c r="D62" s="152"/>
      <c r="E62" s="152"/>
      <c r="F62" s="152"/>
      <c r="G62" s="153"/>
      <c r="H62" s="145" t="s">
        <v>41</v>
      </c>
      <c r="I62" s="145" t="s">
        <v>23</v>
      </c>
      <c r="J62" s="145" t="s">
        <v>42</v>
      </c>
      <c r="K62" s="12"/>
    </row>
    <row r="63" spans="1:12">
      <c r="A63" s="146"/>
      <c r="B63" s="146"/>
      <c r="C63" s="154"/>
      <c r="D63" s="155"/>
      <c r="E63" s="155"/>
      <c r="F63" s="155"/>
      <c r="G63" s="156"/>
      <c r="H63" s="146"/>
      <c r="I63" s="146"/>
      <c r="J63" s="146"/>
      <c r="K63" s="12"/>
    </row>
    <row r="64" spans="1:12">
      <c r="A64" s="147"/>
      <c r="B64" s="147"/>
      <c r="C64" s="157"/>
      <c r="D64" s="158"/>
      <c r="E64" s="158"/>
      <c r="F64" s="158"/>
      <c r="G64" s="159"/>
      <c r="H64" s="147"/>
      <c r="I64" s="147"/>
      <c r="J64" s="147"/>
      <c r="K64" s="12"/>
    </row>
    <row r="65" spans="1:12" ht="13.5" thickBot="1">
      <c r="A65" s="45">
        <v>1</v>
      </c>
      <c r="B65" s="46">
        <v>2</v>
      </c>
      <c r="C65" s="176">
        <v>3</v>
      </c>
      <c r="D65" s="177"/>
      <c r="E65" s="177"/>
      <c r="F65" s="177"/>
      <c r="G65" s="178"/>
      <c r="H65" s="47" t="s">
        <v>2</v>
      </c>
      <c r="I65" s="47" t="s">
        <v>25</v>
      </c>
      <c r="J65" s="47" t="s">
        <v>26</v>
      </c>
      <c r="K65" s="13"/>
    </row>
    <row r="66" spans="1:12">
      <c r="A66" s="48" t="s">
        <v>5</v>
      </c>
      <c r="B66" s="49" t="s">
        <v>7</v>
      </c>
      <c r="C66" s="148" t="s">
        <v>17</v>
      </c>
      <c r="D66" s="149"/>
      <c r="E66" s="149"/>
      <c r="F66" s="149"/>
      <c r="G66" s="150"/>
      <c r="H66" s="50">
        <v>84986820.280000001</v>
      </c>
      <c r="I66" s="50">
        <v>1011507.91</v>
      </c>
      <c r="J66" s="51">
        <v>83975312.370000005</v>
      </c>
    </row>
    <row r="67" spans="1:12" ht="12.75" customHeight="1">
      <c r="A67" s="75" t="s">
        <v>4</v>
      </c>
      <c r="B67" s="53"/>
      <c r="C67" s="190"/>
      <c r="D67" s="191"/>
      <c r="E67" s="191"/>
      <c r="F67" s="191"/>
      <c r="G67" s="192"/>
      <c r="H67" s="76"/>
      <c r="I67" s="77"/>
      <c r="J67" s="78"/>
    </row>
    <row r="68" spans="1:12">
      <c r="A68" s="56" t="s">
        <v>89</v>
      </c>
      <c r="B68" s="57" t="s">
        <v>7</v>
      </c>
      <c r="C68" s="58" t="s">
        <v>67</v>
      </c>
      <c r="D68" s="79" t="s">
        <v>92</v>
      </c>
      <c r="E68" s="170" t="s">
        <v>91</v>
      </c>
      <c r="F68" s="171"/>
      <c r="G68" s="80" t="s">
        <v>67</v>
      </c>
      <c r="H68" s="50">
        <v>2871042.46</v>
      </c>
      <c r="I68" s="54">
        <v>121829.92</v>
      </c>
      <c r="J68" s="55">
        <v>2749212.54</v>
      </c>
      <c r="K68" s="16" t="str">
        <f t="shared" ref="K68:K131" si="1">C68 &amp; D68 &amp;E68 &amp; F68 &amp; G68</f>
        <v>00001000000000000000</v>
      </c>
      <c r="L68" s="10" t="s">
        <v>90</v>
      </c>
    </row>
    <row r="69" spans="1:12" ht="33.75">
      <c r="A69" s="56" t="s">
        <v>93</v>
      </c>
      <c r="B69" s="57" t="s">
        <v>7</v>
      </c>
      <c r="C69" s="58" t="s">
        <v>67</v>
      </c>
      <c r="D69" s="79" t="s">
        <v>95</v>
      </c>
      <c r="E69" s="170" t="s">
        <v>91</v>
      </c>
      <c r="F69" s="171"/>
      <c r="G69" s="80" t="s">
        <v>67</v>
      </c>
      <c r="H69" s="50">
        <v>1490614.22</v>
      </c>
      <c r="I69" s="54">
        <v>0</v>
      </c>
      <c r="J69" s="55">
        <v>1490614.22</v>
      </c>
      <c r="K69" s="16" t="str">
        <f t="shared" si="1"/>
        <v>00001030000000000000</v>
      </c>
      <c r="L69" s="10" t="s">
        <v>94</v>
      </c>
    </row>
    <row r="70" spans="1:12">
      <c r="A70" s="56"/>
      <c r="B70" s="57" t="s">
        <v>7</v>
      </c>
      <c r="C70" s="58" t="s">
        <v>67</v>
      </c>
      <c r="D70" s="79" t="s">
        <v>95</v>
      </c>
      <c r="E70" s="170" t="s">
        <v>97</v>
      </c>
      <c r="F70" s="171"/>
      <c r="G70" s="80" t="s">
        <v>67</v>
      </c>
      <c r="H70" s="50">
        <v>1429000</v>
      </c>
      <c r="I70" s="54">
        <v>0</v>
      </c>
      <c r="J70" s="55">
        <v>1429000</v>
      </c>
      <c r="K70" s="16" t="str">
        <f t="shared" si="1"/>
        <v>00001031800222300000</v>
      </c>
      <c r="L70" s="10" t="s">
        <v>96</v>
      </c>
    </row>
    <row r="71" spans="1:12" ht="22.5">
      <c r="A71" s="56" t="s">
        <v>98</v>
      </c>
      <c r="B71" s="57" t="s">
        <v>7</v>
      </c>
      <c r="C71" s="58" t="s">
        <v>67</v>
      </c>
      <c r="D71" s="79" t="s">
        <v>95</v>
      </c>
      <c r="E71" s="170" t="s">
        <v>97</v>
      </c>
      <c r="F71" s="171"/>
      <c r="G71" s="80" t="s">
        <v>7</v>
      </c>
      <c r="H71" s="50">
        <v>1429000</v>
      </c>
      <c r="I71" s="54">
        <v>0</v>
      </c>
      <c r="J71" s="55">
        <v>1429000</v>
      </c>
      <c r="K71" s="16" t="str">
        <f t="shared" si="1"/>
        <v>00001031800222300200</v>
      </c>
      <c r="L71" s="10" t="s">
        <v>99</v>
      </c>
    </row>
    <row r="72" spans="1:12" ht="22.5">
      <c r="A72" s="56" t="s">
        <v>100</v>
      </c>
      <c r="B72" s="57" t="s">
        <v>7</v>
      </c>
      <c r="C72" s="58" t="s">
        <v>67</v>
      </c>
      <c r="D72" s="79" t="s">
        <v>95</v>
      </c>
      <c r="E72" s="170" t="s">
        <v>97</v>
      </c>
      <c r="F72" s="171"/>
      <c r="G72" s="80" t="s">
        <v>102</v>
      </c>
      <c r="H72" s="50">
        <v>1429000</v>
      </c>
      <c r="I72" s="54">
        <v>0</v>
      </c>
      <c r="J72" s="55">
        <v>1429000</v>
      </c>
      <c r="K72" s="16" t="str">
        <f t="shared" si="1"/>
        <v>00001031800222300240</v>
      </c>
      <c r="L72" s="10" t="s">
        <v>101</v>
      </c>
    </row>
    <row r="73" spans="1:12" s="7" customFormat="1">
      <c r="A73" s="59" t="s">
        <v>103</v>
      </c>
      <c r="B73" s="60" t="s">
        <v>7</v>
      </c>
      <c r="C73" s="61" t="s">
        <v>67</v>
      </c>
      <c r="D73" s="81" t="s">
        <v>95</v>
      </c>
      <c r="E73" s="160" t="s">
        <v>97</v>
      </c>
      <c r="F73" s="161"/>
      <c r="G73" s="82" t="s">
        <v>104</v>
      </c>
      <c r="H73" s="62">
        <v>1429000</v>
      </c>
      <c r="I73" s="63">
        <v>0</v>
      </c>
      <c r="J73" s="64">
        <f>IF(IF(H73="",0,H73)=0,0,(IF(H73&gt;0,IF(I73&gt;H73,0,H73-I73),IF(I73&gt;H73,H73-I73,0))))</f>
        <v>1429000</v>
      </c>
      <c r="K73" s="16" t="str">
        <f t="shared" si="1"/>
        <v>00001031800222300244</v>
      </c>
      <c r="L73" s="6" t="str">
        <f>C73 &amp; D73 &amp;E73 &amp; F73 &amp; G73</f>
        <v>00001031800222300244</v>
      </c>
    </row>
    <row r="74" spans="1:12">
      <c r="A74" s="56"/>
      <c r="B74" s="57" t="s">
        <v>7</v>
      </c>
      <c r="C74" s="58" t="s">
        <v>67</v>
      </c>
      <c r="D74" s="79" t="s">
        <v>95</v>
      </c>
      <c r="E74" s="170" t="s">
        <v>106</v>
      </c>
      <c r="F74" s="171"/>
      <c r="G74" s="80" t="s">
        <v>67</v>
      </c>
      <c r="H74" s="50">
        <v>45614.22</v>
      </c>
      <c r="I74" s="54">
        <v>0</v>
      </c>
      <c r="J74" s="55">
        <v>45614.22</v>
      </c>
      <c r="K74" s="16" t="str">
        <f t="shared" si="1"/>
        <v>00001031800222400000</v>
      </c>
      <c r="L74" s="10" t="s">
        <v>105</v>
      </c>
    </row>
    <row r="75" spans="1:12" ht="22.5">
      <c r="A75" s="56" t="s">
        <v>98</v>
      </c>
      <c r="B75" s="57" t="s">
        <v>7</v>
      </c>
      <c r="C75" s="58" t="s">
        <v>67</v>
      </c>
      <c r="D75" s="79" t="s">
        <v>95</v>
      </c>
      <c r="E75" s="170" t="s">
        <v>106</v>
      </c>
      <c r="F75" s="171"/>
      <c r="G75" s="80" t="s">
        <v>7</v>
      </c>
      <c r="H75" s="50">
        <v>45614.22</v>
      </c>
      <c r="I75" s="54">
        <v>0</v>
      </c>
      <c r="J75" s="55">
        <v>45614.22</v>
      </c>
      <c r="K75" s="16" t="str">
        <f t="shared" si="1"/>
        <v>00001031800222400200</v>
      </c>
      <c r="L75" s="10" t="s">
        <v>107</v>
      </c>
    </row>
    <row r="76" spans="1:12" ht="22.5">
      <c r="A76" s="56" t="s">
        <v>100</v>
      </c>
      <c r="B76" s="57" t="s">
        <v>7</v>
      </c>
      <c r="C76" s="58" t="s">
        <v>67</v>
      </c>
      <c r="D76" s="79" t="s">
        <v>95</v>
      </c>
      <c r="E76" s="170" t="s">
        <v>106</v>
      </c>
      <c r="F76" s="171"/>
      <c r="G76" s="80" t="s">
        <v>102</v>
      </c>
      <c r="H76" s="50">
        <v>45614.22</v>
      </c>
      <c r="I76" s="54">
        <v>0</v>
      </c>
      <c r="J76" s="55">
        <v>45614.22</v>
      </c>
      <c r="K76" s="16" t="str">
        <f t="shared" si="1"/>
        <v>00001031800222400240</v>
      </c>
      <c r="L76" s="10" t="s">
        <v>108</v>
      </c>
    </row>
    <row r="77" spans="1:12" s="7" customFormat="1">
      <c r="A77" s="59" t="s">
        <v>103</v>
      </c>
      <c r="B77" s="60" t="s">
        <v>7</v>
      </c>
      <c r="C77" s="61" t="s">
        <v>67</v>
      </c>
      <c r="D77" s="81" t="s">
        <v>95</v>
      </c>
      <c r="E77" s="160" t="s">
        <v>106</v>
      </c>
      <c r="F77" s="161"/>
      <c r="G77" s="82" t="s">
        <v>104</v>
      </c>
      <c r="H77" s="62">
        <v>45614.22</v>
      </c>
      <c r="I77" s="63">
        <v>0</v>
      </c>
      <c r="J77" s="64">
        <f>IF(IF(H77="",0,H77)=0,0,(IF(H77&gt;0,IF(I77&gt;H77,0,H77-I77),IF(I77&gt;H77,H77-I77,0))))</f>
        <v>45614.22</v>
      </c>
      <c r="K77" s="16" t="str">
        <f t="shared" si="1"/>
        <v>00001031800222400244</v>
      </c>
      <c r="L77" s="6" t="str">
        <f>C77 &amp; D77 &amp;E77 &amp; F77 &amp; G77</f>
        <v>00001031800222400244</v>
      </c>
    </row>
    <row r="78" spans="1:12">
      <c r="A78" s="56"/>
      <c r="B78" s="57" t="s">
        <v>7</v>
      </c>
      <c r="C78" s="58" t="s">
        <v>67</v>
      </c>
      <c r="D78" s="79" t="s">
        <v>95</v>
      </c>
      <c r="E78" s="170" t="s">
        <v>110</v>
      </c>
      <c r="F78" s="171"/>
      <c r="G78" s="80" t="s">
        <v>67</v>
      </c>
      <c r="H78" s="50">
        <v>16000</v>
      </c>
      <c r="I78" s="54">
        <v>0</v>
      </c>
      <c r="J78" s="55">
        <v>16000</v>
      </c>
      <c r="K78" s="16" t="str">
        <f t="shared" si="1"/>
        <v>00001039290002110000</v>
      </c>
      <c r="L78" s="10" t="s">
        <v>109</v>
      </c>
    </row>
    <row r="79" spans="1:12" ht="22.5">
      <c r="A79" s="56" t="s">
        <v>98</v>
      </c>
      <c r="B79" s="57" t="s">
        <v>7</v>
      </c>
      <c r="C79" s="58" t="s">
        <v>67</v>
      </c>
      <c r="D79" s="79" t="s">
        <v>95</v>
      </c>
      <c r="E79" s="170" t="s">
        <v>110</v>
      </c>
      <c r="F79" s="171"/>
      <c r="G79" s="80" t="s">
        <v>7</v>
      </c>
      <c r="H79" s="50">
        <v>16000</v>
      </c>
      <c r="I79" s="54">
        <v>0</v>
      </c>
      <c r="J79" s="55">
        <v>16000</v>
      </c>
      <c r="K79" s="16" t="str">
        <f t="shared" si="1"/>
        <v>00001039290002110200</v>
      </c>
      <c r="L79" s="10" t="s">
        <v>111</v>
      </c>
    </row>
    <row r="80" spans="1:12" ht="22.5">
      <c r="A80" s="56" t="s">
        <v>100</v>
      </c>
      <c r="B80" s="57" t="s">
        <v>7</v>
      </c>
      <c r="C80" s="58" t="s">
        <v>67</v>
      </c>
      <c r="D80" s="79" t="s">
        <v>95</v>
      </c>
      <c r="E80" s="170" t="s">
        <v>110</v>
      </c>
      <c r="F80" s="171"/>
      <c r="G80" s="80" t="s">
        <v>102</v>
      </c>
      <c r="H80" s="50">
        <v>16000</v>
      </c>
      <c r="I80" s="54">
        <v>0</v>
      </c>
      <c r="J80" s="55">
        <v>16000</v>
      </c>
      <c r="K80" s="16" t="str">
        <f t="shared" si="1"/>
        <v>00001039290002110240</v>
      </c>
      <c r="L80" s="10" t="s">
        <v>112</v>
      </c>
    </row>
    <row r="81" spans="1:12" s="7" customFormat="1">
      <c r="A81" s="59" t="s">
        <v>103</v>
      </c>
      <c r="B81" s="60" t="s">
        <v>7</v>
      </c>
      <c r="C81" s="61" t="s">
        <v>67</v>
      </c>
      <c r="D81" s="81" t="s">
        <v>95</v>
      </c>
      <c r="E81" s="160" t="s">
        <v>110</v>
      </c>
      <c r="F81" s="161"/>
      <c r="G81" s="82" t="s">
        <v>104</v>
      </c>
      <c r="H81" s="62">
        <v>16000</v>
      </c>
      <c r="I81" s="63">
        <v>0</v>
      </c>
      <c r="J81" s="64">
        <f>IF(IF(H81="",0,H81)=0,0,(IF(H81&gt;0,IF(I81&gt;H81,0,H81-I81),IF(I81&gt;H81,H81-I81,0))))</f>
        <v>16000</v>
      </c>
      <c r="K81" s="16" t="str">
        <f t="shared" si="1"/>
        <v>00001039290002110244</v>
      </c>
      <c r="L81" s="6" t="str">
        <f>C81 &amp; D81 &amp;E81 &amp; F81 &amp; G81</f>
        <v>00001039290002110244</v>
      </c>
    </row>
    <row r="82" spans="1:12" ht="33.75">
      <c r="A82" s="56" t="s">
        <v>113</v>
      </c>
      <c r="B82" s="57" t="s">
        <v>7</v>
      </c>
      <c r="C82" s="58" t="s">
        <v>67</v>
      </c>
      <c r="D82" s="79" t="s">
        <v>115</v>
      </c>
      <c r="E82" s="170" t="s">
        <v>91</v>
      </c>
      <c r="F82" s="171"/>
      <c r="G82" s="80" t="s">
        <v>67</v>
      </c>
      <c r="H82" s="50">
        <v>400000</v>
      </c>
      <c r="I82" s="54">
        <v>100000</v>
      </c>
      <c r="J82" s="55">
        <v>300000</v>
      </c>
      <c r="K82" s="16" t="str">
        <f t="shared" si="1"/>
        <v>00001060000000000000</v>
      </c>
      <c r="L82" s="10" t="s">
        <v>114</v>
      </c>
    </row>
    <row r="83" spans="1:12">
      <c r="A83" s="56"/>
      <c r="B83" s="57" t="s">
        <v>7</v>
      </c>
      <c r="C83" s="58" t="s">
        <v>67</v>
      </c>
      <c r="D83" s="79" t="s">
        <v>115</v>
      </c>
      <c r="E83" s="170" t="s">
        <v>117</v>
      </c>
      <c r="F83" s="171"/>
      <c r="G83" s="80" t="s">
        <v>67</v>
      </c>
      <c r="H83" s="50">
        <v>400000</v>
      </c>
      <c r="I83" s="54">
        <v>100000</v>
      </c>
      <c r="J83" s="55">
        <v>300000</v>
      </c>
      <c r="K83" s="16" t="str">
        <f t="shared" si="1"/>
        <v>00001069170095210000</v>
      </c>
      <c r="L83" s="10" t="s">
        <v>116</v>
      </c>
    </row>
    <row r="84" spans="1:12">
      <c r="A84" s="56" t="s">
        <v>118</v>
      </c>
      <c r="B84" s="57" t="s">
        <v>7</v>
      </c>
      <c r="C84" s="58" t="s">
        <v>67</v>
      </c>
      <c r="D84" s="79" t="s">
        <v>115</v>
      </c>
      <c r="E84" s="170" t="s">
        <v>117</v>
      </c>
      <c r="F84" s="171"/>
      <c r="G84" s="80" t="s">
        <v>8</v>
      </c>
      <c r="H84" s="50">
        <v>400000</v>
      </c>
      <c r="I84" s="54">
        <v>100000</v>
      </c>
      <c r="J84" s="55">
        <v>300000</v>
      </c>
      <c r="K84" s="16" t="str">
        <f t="shared" si="1"/>
        <v>00001069170095210500</v>
      </c>
      <c r="L84" s="10" t="s">
        <v>119</v>
      </c>
    </row>
    <row r="85" spans="1:12" s="7" customFormat="1">
      <c r="A85" s="59" t="s">
        <v>120</v>
      </c>
      <c r="B85" s="60" t="s">
        <v>7</v>
      </c>
      <c r="C85" s="61" t="s">
        <v>67</v>
      </c>
      <c r="D85" s="81" t="s">
        <v>115</v>
      </c>
      <c r="E85" s="160" t="s">
        <v>117</v>
      </c>
      <c r="F85" s="161"/>
      <c r="G85" s="82" t="s">
        <v>121</v>
      </c>
      <c r="H85" s="62">
        <v>400000</v>
      </c>
      <c r="I85" s="63">
        <v>100000</v>
      </c>
      <c r="J85" s="64">
        <f>IF(IF(H85="",0,H85)=0,0,(IF(H85&gt;0,IF(I85&gt;H85,0,H85-I85),IF(I85&gt;H85,H85-I85,0))))</f>
        <v>300000</v>
      </c>
      <c r="K85" s="16" t="str">
        <f t="shared" si="1"/>
        <v>00001069170095210540</v>
      </c>
      <c r="L85" s="6" t="str">
        <f>C85 &amp; D85 &amp;E85 &amp; F85 &amp; G85</f>
        <v>00001069170095210540</v>
      </c>
    </row>
    <row r="86" spans="1:12">
      <c r="A86" s="56" t="s">
        <v>122</v>
      </c>
      <c r="B86" s="57" t="s">
        <v>7</v>
      </c>
      <c r="C86" s="58" t="s">
        <v>67</v>
      </c>
      <c r="D86" s="79" t="s">
        <v>124</v>
      </c>
      <c r="E86" s="170" t="s">
        <v>91</v>
      </c>
      <c r="F86" s="171"/>
      <c r="G86" s="80" t="s">
        <v>67</v>
      </c>
      <c r="H86" s="50">
        <v>100000</v>
      </c>
      <c r="I86" s="54">
        <v>0</v>
      </c>
      <c r="J86" s="55">
        <v>100000</v>
      </c>
      <c r="K86" s="16" t="str">
        <f t="shared" si="1"/>
        <v>00001110000000000000</v>
      </c>
      <c r="L86" s="10" t="s">
        <v>123</v>
      </c>
    </row>
    <row r="87" spans="1:12">
      <c r="A87" s="56"/>
      <c r="B87" s="57" t="s">
        <v>7</v>
      </c>
      <c r="C87" s="58" t="s">
        <v>67</v>
      </c>
      <c r="D87" s="79" t="s">
        <v>124</v>
      </c>
      <c r="E87" s="170" t="s">
        <v>126</v>
      </c>
      <c r="F87" s="171"/>
      <c r="G87" s="80" t="s">
        <v>67</v>
      </c>
      <c r="H87" s="50">
        <v>100000</v>
      </c>
      <c r="I87" s="54">
        <v>0</v>
      </c>
      <c r="J87" s="55">
        <v>100000</v>
      </c>
      <c r="K87" s="16" t="str">
        <f t="shared" si="1"/>
        <v>00001119390010010000</v>
      </c>
      <c r="L87" s="10" t="s">
        <v>125</v>
      </c>
    </row>
    <row r="88" spans="1:12">
      <c r="A88" s="56" t="s">
        <v>127</v>
      </c>
      <c r="B88" s="57" t="s">
        <v>7</v>
      </c>
      <c r="C88" s="58" t="s">
        <v>67</v>
      </c>
      <c r="D88" s="79" t="s">
        <v>124</v>
      </c>
      <c r="E88" s="170" t="s">
        <v>126</v>
      </c>
      <c r="F88" s="171"/>
      <c r="G88" s="80" t="s">
        <v>129</v>
      </c>
      <c r="H88" s="50">
        <v>100000</v>
      </c>
      <c r="I88" s="54">
        <v>0</v>
      </c>
      <c r="J88" s="55">
        <v>100000</v>
      </c>
      <c r="K88" s="16" t="str">
        <f t="shared" si="1"/>
        <v>00001119390010010800</v>
      </c>
      <c r="L88" s="10" t="s">
        <v>128</v>
      </c>
    </row>
    <row r="89" spans="1:12" s="7" customFormat="1">
      <c r="A89" s="59" t="s">
        <v>130</v>
      </c>
      <c r="B89" s="60" t="s">
        <v>7</v>
      </c>
      <c r="C89" s="61" t="s">
        <v>67</v>
      </c>
      <c r="D89" s="81" t="s">
        <v>124</v>
      </c>
      <c r="E89" s="160" t="s">
        <v>126</v>
      </c>
      <c r="F89" s="161"/>
      <c r="G89" s="82" t="s">
        <v>131</v>
      </c>
      <c r="H89" s="62">
        <v>100000</v>
      </c>
      <c r="I89" s="63">
        <v>0</v>
      </c>
      <c r="J89" s="64">
        <f>IF(IF(H89="",0,H89)=0,0,(IF(H89&gt;0,IF(I89&gt;H89,0,H89-I89),IF(I89&gt;H89,H89-I89,0))))</f>
        <v>100000</v>
      </c>
      <c r="K89" s="16" t="str">
        <f t="shared" si="1"/>
        <v>00001119390010010870</v>
      </c>
      <c r="L89" s="6" t="str">
        <f>C89 &amp; D89 &amp;E89 &amp; F89 &amp; G89</f>
        <v>00001119390010010870</v>
      </c>
    </row>
    <row r="90" spans="1:12">
      <c r="A90" s="56" t="s">
        <v>132</v>
      </c>
      <c r="B90" s="57" t="s">
        <v>7</v>
      </c>
      <c r="C90" s="58" t="s">
        <v>67</v>
      </c>
      <c r="D90" s="79" t="s">
        <v>134</v>
      </c>
      <c r="E90" s="170" t="s">
        <v>91</v>
      </c>
      <c r="F90" s="171"/>
      <c r="G90" s="80" t="s">
        <v>67</v>
      </c>
      <c r="H90" s="50">
        <v>880428.24</v>
      </c>
      <c r="I90" s="54">
        <v>21829.919999999998</v>
      </c>
      <c r="J90" s="55">
        <v>858598.32</v>
      </c>
      <c r="K90" s="16" t="str">
        <f t="shared" si="1"/>
        <v>00001130000000000000</v>
      </c>
      <c r="L90" s="10" t="s">
        <v>133</v>
      </c>
    </row>
    <row r="91" spans="1:12">
      <c r="A91" s="56"/>
      <c r="B91" s="57" t="s">
        <v>7</v>
      </c>
      <c r="C91" s="58" t="s">
        <v>67</v>
      </c>
      <c r="D91" s="79" t="s">
        <v>134</v>
      </c>
      <c r="E91" s="170" t="s">
        <v>136</v>
      </c>
      <c r="F91" s="171"/>
      <c r="G91" s="80" t="s">
        <v>67</v>
      </c>
      <c r="H91" s="50">
        <v>9000</v>
      </c>
      <c r="I91" s="54">
        <v>0</v>
      </c>
      <c r="J91" s="55">
        <v>9000</v>
      </c>
      <c r="K91" s="16" t="str">
        <f t="shared" si="1"/>
        <v>00001130900113110000</v>
      </c>
      <c r="L91" s="10" t="s">
        <v>135</v>
      </c>
    </row>
    <row r="92" spans="1:12" ht="22.5">
      <c r="A92" s="56" t="s">
        <v>98</v>
      </c>
      <c r="B92" s="57" t="s">
        <v>7</v>
      </c>
      <c r="C92" s="58" t="s">
        <v>67</v>
      </c>
      <c r="D92" s="79" t="s">
        <v>134</v>
      </c>
      <c r="E92" s="170" t="s">
        <v>136</v>
      </c>
      <c r="F92" s="171"/>
      <c r="G92" s="80" t="s">
        <v>7</v>
      </c>
      <c r="H92" s="50">
        <v>9000</v>
      </c>
      <c r="I92" s="54">
        <v>0</v>
      </c>
      <c r="J92" s="55">
        <v>9000</v>
      </c>
      <c r="K92" s="16" t="str">
        <f t="shared" si="1"/>
        <v>00001130900113110200</v>
      </c>
      <c r="L92" s="10" t="s">
        <v>137</v>
      </c>
    </row>
    <row r="93" spans="1:12" ht="22.5">
      <c r="A93" s="56" t="s">
        <v>100</v>
      </c>
      <c r="B93" s="57" t="s">
        <v>7</v>
      </c>
      <c r="C93" s="58" t="s">
        <v>67</v>
      </c>
      <c r="D93" s="79" t="s">
        <v>134</v>
      </c>
      <c r="E93" s="170" t="s">
        <v>136</v>
      </c>
      <c r="F93" s="171"/>
      <c r="G93" s="80" t="s">
        <v>102</v>
      </c>
      <c r="H93" s="50">
        <v>9000</v>
      </c>
      <c r="I93" s="54">
        <v>0</v>
      </c>
      <c r="J93" s="55">
        <v>9000</v>
      </c>
      <c r="K93" s="16" t="str">
        <f t="shared" si="1"/>
        <v>00001130900113110240</v>
      </c>
      <c r="L93" s="10" t="s">
        <v>138</v>
      </c>
    </row>
    <row r="94" spans="1:12" s="7" customFormat="1">
      <c r="A94" s="59" t="s">
        <v>103</v>
      </c>
      <c r="B94" s="60" t="s">
        <v>7</v>
      </c>
      <c r="C94" s="61" t="s">
        <v>67</v>
      </c>
      <c r="D94" s="81" t="s">
        <v>134</v>
      </c>
      <c r="E94" s="160" t="s">
        <v>136</v>
      </c>
      <c r="F94" s="161"/>
      <c r="G94" s="82" t="s">
        <v>104</v>
      </c>
      <c r="H94" s="62">
        <v>9000</v>
      </c>
      <c r="I94" s="63">
        <v>0</v>
      </c>
      <c r="J94" s="64">
        <f>IF(IF(H94="",0,H94)=0,0,(IF(H94&gt;0,IF(I94&gt;H94,0,H94-I94),IF(I94&gt;H94,H94-I94,0))))</f>
        <v>9000</v>
      </c>
      <c r="K94" s="16" t="str">
        <f t="shared" si="1"/>
        <v>00001130900113110244</v>
      </c>
      <c r="L94" s="6" t="str">
        <f>C94 &amp; D94 &amp;E94 &amp; F94 &amp; G94</f>
        <v>00001130900113110244</v>
      </c>
    </row>
    <row r="95" spans="1:12">
      <c r="A95" s="56"/>
      <c r="B95" s="57" t="s">
        <v>7</v>
      </c>
      <c r="C95" s="58" t="s">
        <v>67</v>
      </c>
      <c r="D95" s="79" t="s">
        <v>134</v>
      </c>
      <c r="E95" s="170" t="s">
        <v>140</v>
      </c>
      <c r="F95" s="171"/>
      <c r="G95" s="80" t="s">
        <v>67</v>
      </c>
      <c r="H95" s="50">
        <v>2200</v>
      </c>
      <c r="I95" s="54">
        <v>0</v>
      </c>
      <c r="J95" s="55">
        <v>2200</v>
      </c>
      <c r="K95" s="16" t="str">
        <f t="shared" si="1"/>
        <v>00001130900331100000</v>
      </c>
      <c r="L95" s="10" t="s">
        <v>139</v>
      </c>
    </row>
    <row r="96" spans="1:12" ht="22.5">
      <c r="A96" s="56" t="s">
        <v>98</v>
      </c>
      <c r="B96" s="57" t="s">
        <v>7</v>
      </c>
      <c r="C96" s="58" t="s">
        <v>67</v>
      </c>
      <c r="D96" s="79" t="s">
        <v>134</v>
      </c>
      <c r="E96" s="170" t="s">
        <v>140</v>
      </c>
      <c r="F96" s="171"/>
      <c r="G96" s="80" t="s">
        <v>7</v>
      </c>
      <c r="H96" s="50">
        <v>2200</v>
      </c>
      <c r="I96" s="54">
        <v>0</v>
      </c>
      <c r="J96" s="55">
        <v>2200</v>
      </c>
      <c r="K96" s="16" t="str">
        <f t="shared" si="1"/>
        <v>00001130900331100200</v>
      </c>
      <c r="L96" s="10" t="s">
        <v>141</v>
      </c>
    </row>
    <row r="97" spans="1:12" ht="22.5">
      <c r="A97" s="56" t="s">
        <v>100</v>
      </c>
      <c r="B97" s="57" t="s">
        <v>7</v>
      </c>
      <c r="C97" s="58" t="s">
        <v>67</v>
      </c>
      <c r="D97" s="79" t="s">
        <v>134</v>
      </c>
      <c r="E97" s="170" t="s">
        <v>140</v>
      </c>
      <c r="F97" s="171"/>
      <c r="G97" s="80" t="s">
        <v>102</v>
      </c>
      <c r="H97" s="50">
        <v>2200</v>
      </c>
      <c r="I97" s="54">
        <v>0</v>
      </c>
      <c r="J97" s="55">
        <v>2200</v>
      </c>
      <c r="K97" s="16" t="str">
        <f t="shared" si="1"/>
        <v>00001130900331100240</v>
      </c>
      <c r="L97" s="10" t="s">
        <v>142</v>
      </c>
    </row>
    <row r="98" spans="1:12" s="7" customFormat="1">
      <c r="A98" s="59" t="s">
        <v>103</v>
      </c>
      <c r="B98" s="60" t="s">
        <v>7</v>
      </c>
      <c r="C98" s="61" t="s">
        <v>67</v>
      </c>
      <c r="D98" s="81" t="s">
        <v>134</v>
      </c>
      <c r="E98" s="160" t="s">
        <v>140</v>
      </c>
      <c r="F98" s="161"/>
      <c r="G98" s="82" t="s">
        <v>104</v>
      </c>
      <c r="H98" s="62">
        <v>2200</v>
      </c>
      <c r="I98" s="63">
        <v>0</v>
      </c>
      <c r="J98" s="64">
        <f>IF(IF(H98="",0,H98)=0,0,(IF(H98&gt;0,IF(I98&gt;H98,0,H98-I98),IF(I98&gt;H98,H98-I98,0))))</f>
        <v>2200</v>
      </c>
      <c r="K98" s="16" t="str">
        <f t="shared" si="1"/>
        <v>00001130900331100244</v>
      </c>
      <c r="L98" s="6" t="str">
        <f>C98 &amp; D98 &amp;E98 &amp; F98 &amp; G98</f>
        <v>00001130900331100244</v>
      </c>
    </row>
    <row r="99" spans="1:12">
      <c r="A99" s="56"/>
      <c r="B99" s="57" t="s">
        <v>7</v>
      </c>
      <c r="C99" s="58" t="s">
        <v>67</v>
      </c>
      <c r="D99" s="79" t="s">
        <v>134</v>
      </c>
      <c r="E99" s="170" t="s">
        <v>144</v>
      </c>
      <c r="F99" s="171"/>
      <c r="G99" s="80" t="s">
        <v>67</v>
      </c>
      <c r="H99" s="50">
        <v>10000</v>
      </c>
      <c r="I99" s="54">
        <v>0</v>
      </c>
      <c r="J99" s="55">
        <v>10000</v>
      </c>
      <c r="K99" s="16" t="str">
        <f t="shared" si="1"/>
        <v>00001131700666400000</v>
      </c>
      <c r="L99" s="10" t="s">
        <v>143</v>
      </c>
    </row>
    <row r="100" spans="1:12" ht="22.5">
      <c r="A100" s="56" t="s">
        <v>98</v>
      </c>
      <c r="B100" s="57" t="s">
        <v>7</v>
      </c>
      <c r="C100" s="58" t="s">
        <v>67</v>
      </c>
      <c r="D100" s="79" t="s">
        <v>134</v>
      </c>
      <c r="E100" s="170" t="s">
        <v>144</v>
      </c>
      <c r="F100" s="171"/>
      <c r="G100" s="80" t="s">
        <v>7</v>
      </c>
      <c r="H100" s="50">
        <v>10000</v>
      </c>
      <c r="I100" s="54">
        <v>0</v>
      </c>
      <c r="J100" s="55">
        <v>10000</v>
      </c>
      <c r="K100" s="16" t="str">
        <f t="shared" si="1"/>
        <v>00001131700666400200</v>
      </c>
      <c r="L100" s="10" t="s">
        <v>145</v>
      </c>
    </row>
    <row r="101" spans="1:12" ht="22.5">
      <c r="A101" s="56" t="s">
        <v>100</v>
      </c>
      <c r="B101" s="57" t="s">
        <v>7</v>
      </c>
      <c r="C101" s="58" t="s">
        <v>67</v>
      </c>
      <c r="D101" s="79" t="s">
        <v>134</v>
      </c>
      <c r="E101" s="170" t="s">
        <v>144</v>
      </c>
      <c r="F101" s="171"/>
      <c r="G101" s="80" t="s">
        <v>102</v>
      </c>
      <c r="H101" s="50">
        <v>10000</v>
      </c>
      <c r="I101" s="54">
        <v>0</v>
      </c>
      <c r="J101" s="55">
        <v>10000</v>
      </c>
      <c r="K101" s="16" t="str">
        <f t="shared" si="1"/>
        <v>00001131700666400240</v>
      </c>
      <c r="L101" s="10" t="s">
        <v>146</v>
      </c>
    </row>
    <row r="102" spans="1:12" s="7" customFormat="1">
      <c r="A102" s="59" t="s">
        <v>103</v>
      </c>
      <c r="B102" s="60" t="s">
        <v>7</v>
      </c>
      <c r="C102" s="61" t="s">
        <v>67</v>
      </c>
      <c r="D102" s="81" t="s">
        <v>134</v>
      </c>
      <c r="E102" s="160" t="s">
        <v>144</v>
      </c>
      <c r="F102" s="161"/>
      <c r="G102" s="82" t="s">
        <v>104</v>
      </c>
      <c r="H102" s="62">
        <v>10000</v>
      </c>
      <c r="I102" s="63">
        <v>0</v>
      </c>
      <c r="J102" s="64">
        <f>IF(IF(H102="",0,H102)=0,0,(IF(H102&gt;0,IF(I102&gt;H102,0,H102-I102),IF(I102&gt;H102,H102-I102,0))))</f>
        <v>10000</v>
      </c>
      <c r="K102" s="16" t="str">
        <f t="shared" si="1"/>
        <v>00001131700666400244</v>
      </c>
      <c r="L102" s="6" t="str">
        <f>C102 &amp; D102 &amp;E102 &amp; F102 &amp; G102</f>
        <v>00001131700666400244</v>
      </c>
    </row>
    <row r="103" spans="1:12">
      <c r="A103" s="56"/>
      <c r="B103" s="57" t="s">
        <v>7</v>
      </c>
      <c r="C103" s="58" t="s">
        <v>67</v>
      </c>
      <c r="D103" s="79" t="s">
        <v>134</v>
      </c>
      <c r="E103" s="170" t="s">
        <v>148</v>
      </c>
      <c r="F103" s="171"/>
      <c r="G103" s="80" t="s">
        <v>67</v>
      </c>
      <c r="H103" s="50">
        <v>109368.96000000001</v>
      </c>
      <c r="I103" s="54">
        <v>19214.75</v>
      </c>
      <c r="J103" s="55">
        <v>90154.21</v>
      </c>
      <c r="K103" s="16" t="str">
        <f t="shared" si="1"/>
        <v>00001139450010430000</v>
      </c>
      <c r="L103" s="10" t="s">
        <v>147</v>
      </c>
    </row>
    <row r="104" spans="1:12">
      <c r="A104" s="56" t="s">
        <v>127</v>
      </c>
      <c r="B104" s="57" t="s">
        <v>7</v>
      </c>
      <c r="C104" s="58" t="s">
        <v>67</v>
      </c>
      <c r="D104" s="79" t="s">
        <v>134</v>
      </c>
      <c r="E104" s="170" t="s">
        <v>148</v>
      </c>
      <c r="F104" s="171"/>
      <c r="G104" s="80" t="s">
        <v>129</v>
      </c>
      <c r="H104" s="50">
        <v>109368.96000000001</v>
      </c>
      <c r="I104" s="54">
        <v>19214.75</v>
      </c>
      <c r="J104" s="55">
        <v>90154.21</v>
      </c>
      <c r="K104" s="16" t="str">
        <f t="shared" si="1"/>
        <v>00001139450010430800</v>
      </c>
      <c r="L104" s="10" t="s">
        <v>149</v>
      </c>
    </row>
    <row r="105" spans="1:12">
      <c r="A105" s="56" t="s">
        <v>150</v>
      </c>
      <c r="B105" s="57" t="s">
        <v>7</v>
      </c>
      <c r="C105" s="58" t="s">
        <v>67</v>
      </c>
      <c r="D105" s="79" t="s">
        <v>134</v>
      </c>
      <c r="E105" s="170" t="s">
        <v>148</v>
      </c>
      <c r="F105" s="171"/>
      <c r="G105" s="80" t="s">
        <v>152</v>
      </c>
      <c r="H105" s="50">
        <v>16160.96</v>
      </c>
      <c r="I105" s="54">
        <v>0</v>
      </c>
      <c r="J105" s="55">
        <v>16160.96</v>
      </c>
      <c r="K105" s="16" t="str">
        <f t="shared" si="1"/>
        <v>00001139450010430830</v>
      </c>
      <c r="L105" s="10" t="s">
        <v>151</v>
      </c>
    </row>
    <row r="106" spans="1:12" s="7" customFormat="1" ht="22.5">
      <c r="A106" s="59" t="s">
        <v>153</v>
      </c>
      <c r="B106" s="60" t="s">
        <v>7</v>
      </c>
      <c r="C106" s="61" t="s">
        <v>67</v>
      </c>
      <c r="D106" s="81" t="s">
        <v>134</v>
      </c>
      <c r="E106" s="160" t="s">
        <v>148</v>
      </c>
      <c r="F106" s="161"/>
      <c r="G106" s="82" t="s">
        <v>154</v>
      </c>
      <c r="H106" s="62">
        <v>16160.96</v>
      </c>
      <c r="I106" s="63">
        <v>0</v>
      </c>
      <c r="J106" s="64">
        <f>IF(IF(H106="",0,H106)=0,0,(IF(H106&gt;0,IF(I106&gt;H106,0,H106-I106),IF(I106&gt;H106,H106-I106,0))))</f>
        <v>16160.96</v>
      </c>
      <c r="K106" s="16" t="str">
        <f t="shared" si="1"/>
        <v>00001139450010430831</v>
      </c>
      <c r="L106" s="6" t="str">
        <f>C106 &amp; D106 &amp;E106 &amp; F106 &amp; G106</f>
        <v>00001139450010430831</v>
      </c>
    </row>
    <row r="107" spans="1:12">
      <c r="A107" s="56" t="s">
        <v>155</v>
      </c>
      <c r="B107" s="57" t="s">
        <v>7</v>
      </c>
      <c r="C107" s="58" t="s">
        <v>67</v>
      </c>
      <c r="D107" s="79" t="s">
        <v>134</v>
      </c>
      <c r="E107" s="170" t="s">
        <v>148</v>
      </c>
      <c r="F107" s="171"/>
      <c r="G107" s="80" t="s">
        <v>157</v>
      </c>
      <c r="H107" s="50">
        <v>93208</v>
      </c>
      <c r="I107" s="54">
        <v>19214.75</v>
      </c>
      <c r="J107" s="55">
        <v>73993.25</v>
      </c>
      <c r="K107" s="16" t="str">
        <f t="shared" si="1"/>
        <v>00001139450010430850</v>
      </c>
      <c r="L107" s="10" t="s">
        <v>156</v>
      </c>
    </row>
    <row r="108" spans="1:12" s="7" customFormat="1">
      <c r="A108" s="59" t="s">
        <v>158</v>
      </c>
      <c r="B108" s="60" t="s">
        <v>7</v>
      </c>
      <c r="C108" s="61" t="s">
        <v>67</v>
      </c>
      <c r="D108" s="81" t="s">
        <v>134</v>
      </c>
      <c r="E108" s="160" t="s">
        <v>148</v>
      </c>
      <c r="F108" s="161"/>
      <c r="G108" s="82" t="s">
        <v>159</v>
      </c>
      <c r="H108" s="62">
        <v>93208</v>
      </c>
      <c r="I108" s="63">
        <v>19214.75</v>
      </c>
      <c r="J108" s="64">
        <f>IF(IF(H108="",0,H108)=0,0,(IF(H108&gt;0,IF(I108&gt;H108,0,H108-I108),IF(I108&gt;H108,H108-I108,0))))</f>
        <v>73993.25</v>
      </c>
      <c r="K108" s="16" t="str">
        <f t="shared" si="1"/>
        <v>00001139450010430853</v>
      </c>
      <c r="L108" s="6" t="str">
        <f>C108 &amp; D108 &amp;E108 &amp; F108 &amp; G108</f>
        <v>00001139450010430853</v>
      </c>
    </row>
    <row r="109" spans="1:12">
      <c r="A109" s="56"/>
      <c r="B109" s="57" t="s">
        <v>7</v>
      </c>
      <c r="C109" s="58" t="s">
        <v>67</v>
      </c>
      <c r="D109" s="79" t="s">
        <v>134</v>
      </c>
      <c r="E109" s="170" t="s">
        <v>161</v>
      </c>
      <c r="F109" s="171"/>
      <c r="G109" s="80" t="s">
        <v>67</v>
      </c>
      <c r="H109" s="50">
        <v>210000</v>
      </c>
      <c r="I109" s="54">
        <v>0</v>
      </c>
      <c r="J109" s="55">
        <v>210000</v>
      </c>
      <c r="K109" s="16" t="str">
        <f t="shared" si="1"/>
        <v>00001139450020010000</v>
      </c>
      <c r="L109" s="10" t="s">
        <v>160</v>
      </c>
    </row>
    <row r="110" spans="1:12" ht="22.5">
      <c r="A110" s="56" t="s">
        <v>98</v>
      </c>
      <c r="B110" s="57" t="s">
        <v>7</v>
      </c>
      <c r="C110" s="58" t="s">
        <v>67</v>
      </c>
      <c r="D110" s="79" t="s">
        <v>134</v>
      </c>
      <c r="E110" s="170" t="s">
        <v>161</v>
      </c>
      <c r="F110" s="171"/>
      <c r="G110" s="80" t="s">
        <v>7</v>
      </c>
      <c r="H110" s="50">
        <v>210000</v>
      </c>
      <c r="I110" s="54">
        <v>0</v>
      </c>
      <c r="J110" s="55">
        <v>210000</v>
      </c>
      <c r="K110" s="16" t="str">
        <f t="shared" si="1"/>
        <v>00001139450020010200</v>
      </c>
      <c r="L110" s="10" t="s">
        <v>162</v>
      </c>
    </row>
    <row r="111" spans="1:12" ht="22.5">
      <c r="A111" s="56" t="s">
        <v>100</v>
      </c>
      <c r="B111" s="57" t="s">
        <v>7</v>
      </c>
      <c r="C111" s="58" t="s">
        <v>67</v>
      </c>
      <c r="D111" s="79" t="s">
        <v>134</v>
      </c>
      <c r="E111" s="170" t="s">
        <v>161</v>
      </c>
      <c r="F111" s="171"/>
      <c r="G111" s="80" t="s">
        <v>102</v>
      </c>
      <c r="H111" s="50">
        <v>210000</v>
      </c>
      <c r="I111" s="54">
        <v>0</v>
      </c>
      <c r="J111" s="55">
        <v>210000</v>
      </c>
      <c r="K111" s="16" t="str">
        <f t="shared" si="1"/>
        <v>00001139450020010240</v>
      </c>
      <c r="L111" s="10" t="s">
        <v>163</v>
      </c>
    </row>
    <row r="112" spans="1:12" s="7" customFormat="1">
      <c r="A112" s="59" t="s">
        <v>103</v>
      </c>
      <c r="B112" s="60" t="s">
        <v>7</v>
      </c>
      <c r="C112" s="61" t="s">
        <v>67</v>
      </c>
      <c r="D112" s="81" t="s">
        <v>134</v>
      </c>
      <c r="E112" s="160" t="s">
        <v>161</v>
      </c>
      <c r="F112" s="161"/>
      <c r="G112" s="82" t="s">
        <v>104</v>
      </c>
      <c r="H112" s="62">
        <v>210000</v>
      </c>
      <c r="I112" s="63">
        <v>0</v>
      </c>
      <c r="J112" s="64">
        <f>IF(IF(H112="",0,H112)=0,0,(IF(H112&gt;0,IF(I112&gt;H112,0,H112-I112),IF(I112&gt;H112,H112-I112,0))))</f>
        <v>210000</v>
      </c>
      <c r="K112" s="16" t="str">
        <f t="shared" si="1"/>
        <v>00001139450020010244</v>
      </c>
      <c r="L112" s="6" t="str">
        <f>C112 &amp; D112 &amp;E112 &amp; F112 &amp; G112</f>
        <v>00001139450020010244</v>
      </c>
    </row>
    <row r="113" spans="1:12">
      <c r="A113" s="56"/>
      <c r="B113" s="57" t="s">
        <v>7</v>
      </c>
      <c r="C113" s="58" t="s">
        <v>67</v>
      </c>
      <c r="D113" s="79" t="s">
        <v>134</v>
      </c>
      <c r="E113" s="170" t="s">
        <v>165</v>
      </c>
      <c r="F113" s="171"/>
      <c r="G113" s="80" t="s">
        <v>67</v>
      </c>
      <c r="H113" s="50">
        <v>438859.28</v>
      </c>
      <c r="I113" s="54">
        <v>2615.17</v>
      </c>
      <c r="J113" s="55">
        <v>436244.11</v>
      </c>
      <c r="K113" s="16" t="str">
        <f t="shared" si="1"/>
        <v>00001139460010410000</v>
      </c>
      <c r="L113" s="10" t="s">
        <v>164</v>
      </c>
    </row>
    <row r="114" spans="1:12" ht="22.5">
      <c r="A114" s="56" t="s">
        <v>98</v>
      </c>
      <c r="B114" s="57" t="s">
        <v>7</v>
      </c>
      <c r="C114" s="58" t="s">
        <v>67</v>
      </c>
      <c r="D114" s="79" t="s">
        <v>134</v>
      </c>
      <c r="E114" s="170" t="s">
        <v>165</v>
      </c>
      <c r="F114" s="171"/>
      <c r="G114" s="80" t="s">
        <v>7</v>
      </c>
      <c r="H114" s="50">
        <v>438859.28</v>
      </c>
      <c r="I114" s="54">
        <v>2615.17</v>
      </c>
      <c r="J114" s="55">
        <v>436244.11</v>
      </c>
      <c r="K114" s="16" t="str">
        <f t="shared" si="1"/>
        <v>00001139460010410200</v>
      </c>
      <c r="L114" s="10" t="s">
        <v>166</v>
      </c>
    </row>
    <row r="115" spans="1:12" ht="22.5">
      <c r="A115" s="56" t="s">
        <v>100</v>
      </c>
      <c r="B115" s="57" t="s">
        <v>7</v>
      </c>
      <c r="C115" s="58" t="s">
        <v>67</v>
      </c>
      <c r="D115" s="79" t="s">
        <v>134</v>
      </c>
      <c r="E115" s="170" t="s">
        <v>165</v>
      </c>
      <c r="F115" s="171"/>
      <c r="G115" s="80" t="s">
        <v>102</v>
      </c>
      <c r="H115" s="50">
        <v>438859.28</v>
      </c>
      <c r="I115" s="54">
        <v>2615.17</v>
      </c>
      <c r="J115" s="55">
        <v>436244.11</v>
      </c>
      <c r="K115" s="16" t="str">
        <f t="shared" si="1"/>
        <v>00001139460010410240</v>
      </c>
      <c r="L115" s="10" t="s">
        <v>167</v>
      </c>
    </row>
    <row r="116" spans="1:12" s="7" customFormat="1">
      <c r="A116" s="59" t="s">
        <v>103</v>
      </c>
      <c r="B116" s="60" t="s">
        <v>7</v>
      </c>
      <c r="C116" s="61" t="s">
        <v>67</v>
      </c>
      <c r="D116" s="81" t="s">
        <v>134</v>
      </c>
      <c r="E116" s="160" t="s">
        <v>165</v>
      </c>
      <c r="F116" s="161"/>
      <c r="G116" s="82" t="s">
        <v>104</v>
      </c>
      <c r="H116" s="62">
        <v>438859.28</v>
      </c>
      <c r="I116" s="63">
        <v>2615.17</v>
      </c>
      <c r="J116" s="64">
        <f>IF(IF(H116="",0,H116)=0,0,(IF(H116&gt;0,IF(I116&gt;H116,0,H116-I116),IF(I116&gt;H116,H116-I116,0))))</f>
        <v>436244.11</v>
      </c>
      <c r="K116" s="16" t="str">
        <f t="shared" si="1"/>
        <v>00001139460010410244</v>
      </c>
      <c r="L116" s="6" t="str">
        <f>C116 &amp; D116 &amp;E116 &amp; F116 &amp; G116</f>
        <v>00001139460010410244</v>
      </c>
    </row>
    <row r="117" spans="1:12">
      <c r="A117" s="56"/>
      <c r="B117" s="57" t="s">
        <v>7</v>
      </c>
      <c r="C117" s="58" t="s">
        <v>67</v>
      </c>
      <c r="D117" s="79" t="s">
        <v>134</v>
      </c>
      <c r="E117" s="170" t="s">
        <v>169</v>
      </c>
      <c r="F117" s="171"/>
      <c r="G117" s="80" t="s">
        <v>67</v>
      </c>
      <c r="H117" s="50">
        <v>101000</v>
      </c>
      <c r="I117" s="54">
        <v>0</v>
      </c>
      <c r="J117" s="55">
        <v>101000</v>
      </c>
      <c r="K117" s="16" t="str">
        <f t="shared" si="1"/>
        <v>00001139460010420000</v>
      </c>
      <c r="L117" s="10" t="s">
        <v>168</v>
      </c>
    </row>
    <row r="118" spans="1:12" ht="22.5">
      <c r="A118" s="56" t="s">
        <v>98</v>
      </c>
      <c r="B118" s="57" t="s">
        <v>7</v>
      </c>
      <c r="C118" s="58" t="s">
        <v>67</v>
      </c>
      <c r="D118" s="79" t="s">
        <v>134</v>
      </c>
      <c r="E118" s="170" t="s">
        <v>169</v>
      </c>
      <c r="F118" s="171"/>
      <c r="G118" s="80" t="s">
        <v>7</v>
      </c>
      <c r="H118" s="50">
        <v>101000</v>
      </c>
      <c r="I118" s="54">
        <v>0</v>
      </c>
      <c r="J118" s="55">
        <v>101000</v>
      </c>
      <c r="K118" s="16" t="str">
        <f t="shared" si="1"/>
        <v>00001139460010420200</v>
      </c>
      <c r="L118" s="10" t="s">
        <v>170</v>
      </c>
    </row>
    <row r="119" spans="1:12" ht="22.5">
      <c r="A119" s="56" t="s">
        <v>100</v>
      </c>
      <c r="B119" s="57" t="s">
        <v>7</v>
      </c>
      <c r="C119" s="58" t="s">
        <v>67</v>
      </c>
      <c r="D119" s="79" t="s">
        <v>134</v>
      </c>
      <c r="E119" s="170" t="s">
        <v>169</v>
      </c>
      <c r="F119" s="171"/>
      <c r="G119" s="80" t="s">
        <v>102</v>
      </c>
      <c r="H119" s="50">
        <v>101000</v>
      </c>
      <c r="I119" s="54">
        <v>0</v>
      </c>
      <c r="J119" s="55">
        <v>101000</v>
      </c>
      <c r="K119" s="16" t="str">
        <f t="shared" si="1"/>
        <v>00001139460010420240</v>
      </c>
      <c r="L119" s="10" t="s">
        <v>171</v>
      </c>
    </row>
    <row r="120" spans="1:12" s="7" customFormat="1">
      <c r="A120" s="59" t="s">
        <v>103</v>
      </c>
      <c r="B120" s="60" t="s">
        <v>7</v>
      </c>
      <c r="C120" s="61" t="s">
        <v>67</v>
      </c>
      <c r="D120" s="81" t="s">
        <v>134</v>
      </c>
      <c r="E120" s="160" t="s">
        <v>169</v>
      </c>
      <c r="F120" s="161"/>
      <c r="G120" s="82" t="s">
        <v>104</v>
      </c>
      <c r="H120" s="62">
        <v>101000</v>
      </c>
      <c r="I120" s="63">
        <v>0</v>
      </c>
      <c r="J120" s="64">
        <f>IF(IF(H120="",0,H120)=0,0,(IF(H120&gt;0,IF(I120&gt;H120,0,H120-I120),IF(I120&gt;H120,H120-I120,0))))</f>
        <v>101000</v>
      </c>
      <c r="K120" s="16" t="str">
        <f t="shared" si="1"/>
        <v>00001139460010420244</v>
      </c>
      <c r="L120" s="6" t="str">
        <f>C120 &amp; D120 &amp;E120 &amp; F120 &amp; G120</f>
        <v>00001139460010420244</v>
      </c>
    </row>
    <row r="121" spans="1:12" ht="22.5">
      <c r="A121" s="56" t="s">
        <v>172</v>
      </c>
      <c r="B121" s="57" t="s">
        <v>7</v>
      </c>
      <c r="C121" s="58" t="s">
        <v>67</v>
      </c>
      <c r="D121" s="79" t="s">
        <v>174</v>
      </c>
      <c r="E121" s="170" t="s">
        <v>91</v>
      </c>
      <c r="F121" s="171"/>
      <c r="G121" s="80" t="s">
        <v>67</v>
      </c>
      <c r="H121" s="50">
        <v>1543967</v>
      </c>
      <c r="I121" s="54">
        <v>0</v>
      </c>
      <c r="J121" s="55">
        <v>1543967</v>
      </c>
      <c r="K121" s="16" t="str">
        <f t="shared" si="1"/>
        <v>00003000000000000000</v>
      </c>
      <c r="L121" s="10" t="s">
        <v>173</v>
      </c>
    </row>
    <row r="122" spans="1:12">
      <c r="A122" s="56" t="s">
        <v>175</v>
      </c>
      <c r="B122" s="57" t="s">
        <v>7</v>
      </c>
      <c r="C122" s="58" t="s">
        <v>67</v>
      </c>
      <c r="D122" s="79" t="s">
        <v>177</v>
      </c>
      <c r="E122" s="170" t="s">
        <v>91</v>
      </c>
      <c r="F122" s="171"/>
      <c r="G122" s="80" t="s">
        <v>67</v>
      </c>
      <c r="H122" s="50">
        <v>260000</v>
      </c>
      <c r="I122" s="54">
        <v>0</v>
      </c>
      <c r="J122" s="55">
        <v>260000</v>
      </c>
      <c r="K122" s="16" t="str">
        <f t="shared" si="1"/>
        <v>00003100000000000000</v>
      </c>
      <c r="L122" s="10" t="s">
        <v>176</v>
      </c>
    </row>
    <row r="123" spans="1:12">
      <c r="A123" s="56"/>
      <c r="B123" s="57" t="s">
        <v>7</v>
      </c>
      <c r="C123" s="58" t="s">
        <v>67</v>
      </c>
      <c r="D123" s="79" t="s">
        <v>177</v>
      </c>
      <c r="E123" s="170" t="s">
        <v>179</v>
      </c>
      <c r="F123" s="171"/>
      <c r="G123" s="80" t="s">
        <v>67</v>
      </c>
      <c r="H123" s="50">
        <v>5000</v>
      </c>
      <c r="I123" s="54">
        <v>0</v>
      </c>
      <c r="J123" s="55">
        <v>5000</v>
      </c>
      <c r="K123" s="16" t="str">
        <f t="shared" si="1"/>
        <v>00003101900140110000</v>
      </c>
      <c r="L123" s="10" t="s">
        <v>178</v>
      </c>
    </row>
    <row r="124" spans="1:12" ht="22.5">
      <c r="A124" s="56" t="s">
        <v>98</v>
      </c>
      <c r="B124" s="57" t="s">
        <v>7</v>
      </c>
      <c r="C124" s="58" t="s">
        <v>67</v>
      </c>
      <c r="D124" s="79" t="s">
        <v>177</v>
      </c>
      <c r="E124" s="170" t="s">
        <v>179</v>
      </c>
      <c r="F124" s="171"/>
      <c r="G124" s="80" t="s">
        <v>7</v>
      </c>
      <c r="H124" s="50">
        <v>5000</v>
      </c>
      <c r="I124" s="54">
        <v>0</v>
      </c>
      <c r="J124" s="55">
        <v>5000</v>
      </c>
      <c r="K124" s="16" t="str">
        <f t="shared" si="1"/>
        <v>00003101900140110200</v>
      </c>
      <c r="L124" s="10" t="s">
        <v>180</v>
      </c>
    </row>
    <row r="125" spans="1:12" ht="22.5">
      <c r="A125" s="56" t="s">
        <v>100</v>
      </c>
      <c r="B125" s="57" t="s">
        <v>7</v>
      </c>
      <c r="C125" s="58" t="s">
        <v>67</v>
      </c>
      <c r="D125" s="79" t="s">
        <v>177</v>
      </c>
      <c r="E125" s="170" t="s">
        <v>179</v>
      </c>
      <c r="F125" s="171"/>
      <c r="G125" s="80" t="s">
        <v>102</v>
      </c>
      <c r="H125" s="50">
        <v>5000</v>
      </c>
      <c r="I125" s="54">
        <v>0</v>
      </c>
      <c r="J125" s="55">
        <v>5000</v>
      </c>
      <c r="K125" s="16" t="str">
        <f t="shared" si="1"/>
        <v>00003101900140110240</v>
      </c>
      <c r="L125" s="10" t="s">
        <v>181</v>
      </c>
    </row>
    <row r="126" spans="1:12" s="7" customFormat="1">
      <c r="A126" s="59" t="s">
        <v>103</v>
      </c>
      <c r="B126" s="60" t="s">
        <v>7</v>
      </c>
      <c r="C126" s="61" t="s">
        <v>67</v>
      </c>
      <c r="D126" s="81" t="s">
        <v>177</v>
      </c>
      <c r="E126" s="160" t="s">
        <v>179</v>
      </c>
      <c r="F126" s="161"/>
      <c r="G126" s="82" t="s">
        <v>104</v>
      </c>
      <c r="H126" s="62">
        <v>5000</v>
      </c>
      <c r="I126" s="63">
        <v>0</v>
      </c>
      <c r="J126" s="64">
        <f>IF(IF(H126="",0,H126)=0,0,(IF(H126&gt;0,IF(I126&gt;H126,0,H126-I126),IF(I126&gt;H126,H126-I126,0))))</f>
        <v>5000</v>
      </c>
      <c r="K126" s="16" t="str">
        <f t="shared" si="1"/>
        <v>00003101900140110244</v>
      </c>
      <c r="L126" s="6" t="str">
        <f>C126 &amp; D126 &amp;E126 &amp; F126 &amp; G126</f>
        <v>00003101900140110244</v>
      </c>
    </row>
    <row r="127" spans="1:12">
      <c r="A127" s="56"/>
      <c r="B127" s="57" t="s">
        <v>7</v>
      </c>
      <c r="C127" s="58" t="s">
        <v>67</v>
      </c>
      <c r="D127" s="79" t="s">
        <v>177</v>
      </c>
      <c r="E127" s="170" t="s">
        <v>183</v>
      </c>
      <c r="F127" s="171"/>
      <c r="G127" s="80" t="s">
        <v>67</v>
      </c>
      <c r="H127" s="50">
        <v>255000</v>
      </c>
      <c r="I127" s="54">
        <v>0</v>
      </c>
      <c r="J127" s="55">
        <v>255000</v>
      </c>
      <c r="K127" s="16" t="str">
        <f t="shared" si="1"/>
        <v>00003101900340110000</v>
      </c>
      <c r="L127" s="10" t="s">
        <v>182</v>
      </c>
    </row>
    <row r="128" spans="1:12" ht="22.5">
      <c r="A128" s="56" t="s">
        <v>98</v>
      </c>
      <c r="B128" s="57" t="s">
        <v>7</v>
      </c>
      <c r="C128" s="58" t="s">
        <v>67</v>
      </c>
      <c r="D128" s="79" t="s">
        <v>177</v>
      </c>
      <c r="E128" s="170" t="s">
        <v>183</v>
      </c>
      <c r="F128" s="171"/>
      <c r="G128" s="80" t="s">
        <v>7</v>
      </c>
      <c r="H128" s="50">
        <v>160000</v>
      </c>
      <c r="I128" s="54">
        <v>0</v>
      </c>
      <c r="J128" s="55">
        <v>160000</v>
      </c>
      <c r="K128" s="16" t="str">
        <f t="shared" si="1"/>
        <v>00003101900340110200</v>
      </c>
      <c r="L128" s="10" t="s">
        <v>184</v>
      </c>
    </row>
    <row r="129" spans="1:12" ht="22.5">
      <c r="A129" s="56" t="s">
        <v>100</v>
      </c>
      <c r="B129" s="57" t="s">
        <v>7</v>
      </c>
      <c r="C129" s="58" t="s">
        <v>67</v>
      </c>
      <c r="D129" s="79" t="s">
        <v>177</v>
      </c>
      <c r="E129" s="170" t="s">
        <v>183</v>
      </c>
      <c r="F129" s="171"/>
      <c r="G129" s="80" t="s">
        <v>102</v>
      </c>
      <c r="H129" s="50">
        <v>160000</v>
      </c>
      <c r="I129" s="54">
        <v>0</v>
      </c>
      <c r="J129" s="55">
        <v>160000</v>
      </c>
      <c r="K129" s="16" t="str">
        <f t="shared" si="1"/>
        <v>00003101900340110240</v>
      </c>
      <c r="L129" s="10" t="s">
        <v>185</v>
      </c>
    </row>
    <row r="130" spans="1:12" s="7" customFormat="1">
      <c r="A130" s="59" t="s">
        <v>103</v>
      </c>
      <c r="B130" s="60" t="s">
        <v>7</v>
      </c>
      <c r="C130" s="61" t="s">
        <v>67</v>
      </c>
      <c r="D130" s="81" t="s">
        <v>177</v>
      </c>
      <c r="E130" s="160" t="s">
        <v>183</v>
      </c>
      <c r="F130" s="161"/>
      <c r="G130" s="82" t="s">
        <v>104</v>
      </c>
      <c r="H130" s="62">
        <v>160000</v>
      </c>
      <c r="I130" s="63">
        <v>0</v>
      </c>
      <c r="J130" s="64">
        <f>IF(IF(H130="",0,H130)=0,0,(IF(H130&gt;0,IF(I130&gt;H130,0,H130-I130),IF(I130&gt;H130,H130-I130,0))))</f>
        <v>160000</v>
      </c>
      <c r="K130" s="16" t="str">
        <f t="shared" si="1"/>
        <v>00003101900340110244</v>
      </c>
      <c r="L130" s="6" t="str">
        <f>C130 &amp; D130 &amp;E130 &amp; F130 &amp; G130</f>
        <v>00003101900340110244</v>
      </c>
    </row>
    <row r="131" spans="1:12">
      <c r="A131" s="56" t="s">
        <v>127</v>
      </c>
      <c r="B131" s="57" t="s">
        <v>7</v>
      </c>
      <c r="C131" s="58" t="s">
        <v>67</v>
      </c>
      <c r="D131" s="79" t="s">
        <v>177</v>
      </c>
      <c r="E131" s="170" t="s">
        <v>183</v>
      </c>
      <c r="F131" s="171"/>
      <c r="G131" s="80" t="s">
        <v>129</v>
      </c>
      <c r="H131" s="50">
        <v>95000</v>
      </c>
      <c r="I131" s="54">
        <v>0</v>
      </c>
      <c r="J131" s="55">
        <v>95000</v>
      </c>
      <c r="K131" s="16" t="str">
        <f t="shared" si="1"/>
        <v>00003101900340110800</v>
      </c>
      <c r="L131" s="10" t="s">
        <v>186</v>
      </c>
    </row>
    <row r="132" spans="1:12" ht="45">
      <c r="A132" s="56" t="s">
        <v>187</v>
      </c>
      <c r="B132" s="57" t="s">
        <v>7</v>
      </c>
      <c r="C132" s="58" t="s">
        <v>67</v>
      </c>
      <c r="D132" s="79" t="s">
        <v>177</v>
      </c>
      <c r="E132" s="170" t="s">
        <v>183</v>
      </c>
      <c r="F132" s="171"/>
      <c r="G132" s="80" t="s">
        <v>189</v>
      </c>
      <c r="H132" s="50">
        <v>95000</v>
      </c>
      <c r="I132" s="54">
        <v>0</v>
      </c>
      <c r="J132" s="55">
        <v>95000</v>
      </c>
      <c r="K132" s="16" t="str">
        <f t="shared" ref="K132:K195" si="2">C132 &amp; D132 &amp;E132 &amp; F132 &amp; G132</f>
        <v>00003101900340110810</v>
      </c>
      <c r="L132" s="10" t="s">
        <v>188</v>
      </c>
    </row>
    <row r="133" spans="1:12" s="7" customFormat="1" ht="45">
      <c r="A133" s="59" t="s">
        <v>190</v>
      </c>
      <c r="B133" s="60" t="s">
        <v>7</v>
      </c>
      <c r="C133" s="61" t="s">
        <v>67</v>
      </c>
      <c r="D133" s="81" t="s">
        <v>177</v>
      </c>
      <c r="E133" s="160" t="s">
        <v>183</v>
      </c>
      <c r="F133" s="161"/>
      <c r="G133" s="82" t="s">
        <v>191</v>
      </c>
      <c r="H133" s="62">
        <v>95000</v>
      </c>
      <c r="I133" s="63">
        <v>0</v>
      </c>
      <c r="J133" s="64">
        <f>IF(IF(H133="",0,H133)=0,0,(IF(H133&gt;0,IF(I133&gt;H133,0,H133-I133),IF(I133&gt;H133,H133-I133,0))))</f>
        <v>95000</v>
      </c>
      <c r="K133" s="16" t="str">
        <f t="shared" si="2"/>
        <v>00003101900340110811</v>
      </c>
      <c r="L133" s="6" t="str">
        <f>C133 &amp; D133 &amp;E133 &amp; F133 &amp; G133</f>
        <v>00003101900340110811</v>
      </c>
    </row>
    <row r="134" spans="1:12" ht="22.5">
      <c r="A134" s="56" t="s">
        <v>192</v>
      </c>
      <c r="B134" s="57" t="s">
        <v>7</v>
      </c>
      <c r="C134" s="58" t="s">
        <v>67</v>
      </c>
      <c r="D134" s="79" t="s">
        <v>194</v>
      </c>
      <c r="E134" s="170" t="s">
        <v>91</v>
      </c>
      <c r="F134" s="171"/>
      <c r="G134" s="80" t="s">
        <v>67</v>
      </c>
      <c r="H134" s="50">
        <v>1283967</v>
      </c>
      <c r="I134" s="54">
        <v>0</v>
      </c>
      <c r="J134" s="55">
        <v>1283967</v>
      </c>
      <c r="K134" s="16" t="str">
        <f t="shared" si="2"/>
        <v>00003140000000000000</v>
      </c>
      <c r="L134" s="10" t="s">
        <v>193</v>
      </c>
    </row>
    <row r="135" spans="1:12">
      <c r="A135" s="56"/>
      <c r="B135" s="57" t="s">
        <v>7</v>
      </c>
      <c r="C135" s="58" t="s">
        <v>67</v>
      </c>
      <c r="D135" s="79" t="s">
        <v>194</v>
      </c>
      <c r="E135" s="170" t="s">
        <v>196</v>
      </c>
      <c r="F135" s="171"/>
      <c r="G135" s="80" t="s">
        <v>67</v>
      </c>
      <c r="H135" s="50">
        <v>300000</v>
      </c>
      <c r="I135" s="54">
        <v>0</v>
      </c>
      <c r="J135" s="55">
        <v>300000</v>
      </c>
      <c r="K135" s="16" t="str">
        <f t="shared" si="2"/>
        <v>00003140900112400000</v>
      </c>
      <c r="L135" s="10" t="s">
        <v>195</v>
      </c>
    </row>
    <row r="136" spans="1:12" ht="22.5">
      <c r="A136" s="56" t="s">
        <v>197</v>
      </c>
      <c r="B136" s="57" t="s">
        <v>7</v>
      </c>
      <c r="C136" s="58" t="s">
        <v>67</v>
      </c>
      <c r="D136" s="79" t="s">
        <v>194</v>
      </c>
      <c r="E136" s="170" t="s">
        <v>196</v>
      </c>
      <c r="F136" s="171"/>
      <c r="G136" s="80" t="s">
        <v>199</v>
      </c>
      <c r="H136" s="50">
        <v>300000</v>
      </c>
      <c r="I136" s="54">
        <v>0</v>
      </c>
      <c r="J136" s="55">
        <v>300000</v>
      </c>
      <c r="K136" s="16" t="str">
        <f t="shared" si="2"/>
        <v>00003140900112400400</v>
      </c>
      <c r="L136" s="10" t="s">
        <v>198</v>
      </c>
    </row>
    <row r="137" spans="1:12">
      <c r="A137" s="56" t="s">
        <v>200</v>
      </c>
      <c r="B137" s="57" t="s">
        <v>7</v>
      </c>
      <c r="C137" s="58" t="s">
        <v>67</v>
      </c>
      <c r="D137" s="79" t="s">
        <v>194</v>
      </c>
      <c r="E137" s="170" t="s">
        <v>196</v>
      </c>
      <c r="F137" s="171"/>
      <c r="G137" s="80" t="s">
        <v>202</v>
      </c>
      <c r="H137" s="50">
        <v>300000</v>
      </c>
      <c r="I137" s="54">
        <v>0</v>
      </c>
      <c r="J137" s="55">
        <v>300000</v>
      </c>
      <c r="K137" s="16" t="str">
        <f t="shared" si="2"/>
        <v>00003140900112400410</v>
      </c>
      <c r="L137" s="10" t="s">
        <v>201</v>
      </c>
    </row>
    <row r="138" spans="1:12" s="7" customFormat="1" ht="33.75">
      <c r="A138" s="59" t="s">
        <v>203</v>
      </c>
      <c r="B138" s="60" t="s">
        <v>7</v>
      </c>
      <c r="C138" s="61" t="s">
        <v>67</v>
      </c>
      <c r="D138" s="81" t="s">
        <v>194</v>
      </c>
      <c r="E138" s="160" t="s">
        <v>196</v>
      </c>
      <c r="F138" s="161"/>
      <c r="G138" s="82" t="s">
        <v>204</v>
      </c>
      <c r="H138" s="62">
        <v>300000</v>
      </c>
      <c r="I138" s="63">
        <v>0</v>
      </c>
      <c r="J138" s="64">
        <f>IF(IF(H138="",0,H138)=0,0,(IF(H138&gt;0,IF(I138&gt;H138,0,H138-I138),IF(I138&gt;H138,H138-I138,0))))</f>
        <v>300000</v>
      </c>
      <c r="K138" s="16" t="str">
        <f t="shared" si="2"/>
        <v>00003140900112400414</v>
      </c>
      <c r="L138" s="6" t="str">
        <f>C138 &amp; D138 &amp;E138 &amp; F138 &amp; G138</f>
        <v>00003140900112400414</v>
      </c>
    </row>
    <row r="139" spans="1:12">
      <c r="A139" s="56"/>
      <c r="B139" s="57" t="s">
        <v>7</v>
      </c>
      <c r="C139" s="58" t="s">
        <v>67</v>
      </c>
      <c r="D139" s="79" t="s">
        <v>194</v>
      </c>
      <c r="E139" s="170" t="s">
        <v>206</v>
      </c>
      <c r="F139" s="171"/>
      <c r="G139" s="80" t="s">
        <v>67</v>
      </c>
      <c r="H139" s="50">
        <v>902967</v>
      </c>
      <c r="I139" s="54">
        <v>0</v>
      </c>
      <c r="J139" s="55">
        <v>902967</v>
      </c>
      <c r="K139" s="16" t="str">
        <f t="shared" si="2"/>
        <v>00003140900112500000</v>
      </c>
      <c r="L139" s="10" t="s">
        <v>205</v>
      </c>
    </row>
    <row r="140" spans="1:12" ht="22.5">
      <c r="A140" s="56" t="s">
        <v>197</v>
      </c>
      <c r="B140" s="57" t="s">
        <v>7</v>
      </c>
      <c r="C140" s="58" t="s">
        <v>67</v>
      </c>
      <c r="D140" s="79" t="s">
        <v>194</v>
      </c>
      <c r="E140" s="170" t="s">
        <v>206</v>
      </c>
      <c r="F140" s="171"/>
      <c r="G140" s="80" t="s">
        <v>199</v>
      </c>
      <c r="H140" s="50">
        <v>902967</v>
      </c>
      <c r="I140" s="54">
        <v>0</v>
      </c>
      <c r="J140" s="55">
        <v>902967</v>
      </c>
      <c r="K140" s="16" t="str">
        <f t="shared" si="2"/>
        <v>00003140900112500400</v>
      </c>
      <c r="L140" s="10" t="s">
        <v>207</v>
      </c>
    </row>
    <row r="141" spans="1:12">
      <c r="A141" s="56" t="s">
        <v>200</v>
      </c>
      <c r="B141" s="57" t="s">
        <v>7</v>
      </c>
      <c r="C141" s="58" t="s">
        <v>67</v>
      </c>
      <c r="D141" s="79" t="s">
        <v>194</v>
      </c>
      <c r="E141" s="170" t="s">
        <v>206</v>
      </c>
      <c r="F141" s="171"/>
      <c r="G141" s="80" t="s">
        <v>202</v>
      </c>
      <c r="H141" s="50">
        <v>902967</v>
      </c>
      <c r="I141" s="54">
        <v>0</v>
      </c>
      <c r="J141" s="55">
        <v>902967</v>
      </c>
      <c r="K141" s="16" t="str">
        <f t="shared" si="2"/>
        <v>00003140900112500410</v>
      </c>
      <c r="L141" s="10" t="s">
        <v>208</v>
      </c>
    </row>
    <row r="142" spans="1:12" s="7" customFormat="1" ht="33.75">
      <c r="A142" s="59" t="s">
        <v>203</v>
      </c>
      <c r="B142" s="60" t="s">
        <v>7</v>
      </c>
      <c r="C142" s="61" t="s">
        <v>67</v>
      </c>
      <c r="D142" s="81" t="s">
        <v>194</v>
      </c>
      <c r="E142" s="160" t="s">
        <v>206</v>
      </c>
      <c r="F142" s="161"/>
      <c r="G142" s="82" t="s">
        <v>204</v>
      </c>
      <c r="H142" s="62">
        <v>902967</v>
      </c>
      <c r="I142" s="63">
        <v>0</v>
      </c>
      <c r="J142" s="64">
        <f>IF(IF(H142="",0,H142)=0,0,(IF(H142&gt;0,IF(I142&gt;H142,0,H142-I142),IF(I142&gt;H142,H142-I142,0))))</f>
        <v>902967</v>
      </c>
      <c r="K142" s="16" t="str">
        <f t="shared" si="2"/>
        <v>00003140900112500414</v>
      </c>
      <c r="L142" s="6" t="str">
        <f>C142 &amp; D142 &amp;E142 &amp; F142 &amp; G142</f>
        <v>00003140900112500414</v>
      </c>
    </row>
    <row r="143" spans="1:12">
      <c r="A143" s="56"/>
      <c r="B143" s="57" t="s">
        <v>7</v>
      </c>
      <c r="C143" s="58" t="s">
        <v>67</v>
      </c>
      <c r="D143" s="79" t="s">
        <v>194</v>
      </c>
      <c r="E143" s="170" t="s">
        <v>210</v>
      </c>
      <c r="F143" s="171"/>
      <c r="G143" s="80" t="s">
        <v>67</v>
      </c>
      <c r="H143" s="50">
        <v>81000</v>
      </c>
      <c r="I143" s="54">
        <v>0</v>
      </c>
      <c r="J143" s="55">
        <v>81000</v>
      </c>
      <c r="K143" s="16" t="str">
        <f t="shared" si="2"/>
        <v>00003140900112600000</v>
      </c>
      <c r="L143" s="10" t="s">
        <v>209</v>
      </c>
    </row>
    <row r="144" spans="1:12" ht="22.5">
      <c r="A144" s="56" t="s">
        <v>197</v>
      </c>
      <c r="B144" s="57" t="s">
        <v>7</v>
      </c>
      <c r="C144" s="58" t="s">
        <v>67</v>
      </c>
      <c r="D144" s="79" t="s">
        <v>194</v>
      </c>
      <c r="E144" s="170" t="s">
        <v>210</v>
      </c>
      <c r="F144" s="171"/>
      <c r="G144" s="80" t="s">
        <v>199</v>
      </c>
      <c r="H144" s="50">
        <v>81000</v>
      </c>
      <c r="I144" s="54">
        <v>0</v>
      </c>
      <c r="J144" s="55">
        <v>81000</v>
      </c>
      <c r="K144" s="16" t="str">
        <f t="shared" si="2"/>
        <v>00003140900112600400</v>
      </c>
      <c r="L144" s="10" t="s">
        <v>211</v>
      </c>
    </row>
    <row r="145" spans="1:12">
      <c r="A145" s="56" t="s">
        <v>200</v>
      </c>
      <c r="B145" s="57" t="s">
        <v>7</v>
      </c>
      <c r="C145" s="58" t="s">
        <v>67</v>
      </c>
      <c r="D145" s="79" t="s">
        <v>194</v>
      </c>
      <c r="E145" s="170" t="s">
        <v>210</v>
      </c>
      <c r="F145" s="171"/>
      <c r="G145" s="80" t="s">
        <v>202</v>
      </c>
      <c r="H145" s="50">
        <v>81000</v>
      </c>
      <c r="I145" s="54">
        <v>0</v>
      </c>
      <c r="J145" s="55">
        <v>81000</v>
      </c>
      <c r="K145" s="16" t="str">
        <f t="shared" si="2"/>
        <v>00003140900112600410</v>
      </c>
      <c r="L145" s="10" t="s">
        <v>212</v>
      </c>
    </row>
    <row r="146" spans="1:12" s="7" customFormat="1" ht="33.75">
      <c r="A146" s="59" t="s">
        <v>203</v>
      </c>
      <c r="B146" s="60" t="s">
        <v>7</v>
      </c>
      <c r="C146" s="61" t="s">
        <v>67</v>
      </c>
      <c r="D146" s="81" t="s">
        <v>194</v>
      </c>
      <c r="E146" s="160" t="s">
        <v>210</v>
      </c>
      <c r="F146" s="161"/>
      <c r="G146" s="82" t="s">
        <v>204</v>
      </c>
      <c r="H146" s="62">
        <v>81000</v>
      </c>
      <c r="I146" s="63">
        <v>0</v>
      </c>
      <c r="J146" s="64">
        <f>IF(IF(H146="",0,H146)=0,0,(IF(H146&gt;0,IF(I146&gt;H146,0,H146-I146),IF(I146&gt;H146,H146-I146,0))))</f>
        <v>81000</v>
      </c>
      <c r="K146" s="16" t="str">
        <f t="shared" si="2"/>
        <v>00003140900112600414</v>
      </c>
      <c r="L146" s="6" t="str">
        <f>C146 &amp; D146 &amp;E146 &amp; F146 &amp; G146</f>
        <v>00003140900112600414</v>
      </c>
    </row>
    <row r="147" spans="1:12">
      <c r="A147" s="56" t="s">
        <v>213</v>
      </c>
      <c r="B147" s="57" t="s">
        <v>7</v>
      </c>
      <c r="C147" s="58" t="s">
        <v>67</v>
      </c>
      <c r="D147" s="79" t="s">
        <v>215</v>
      </c>
      <c r="E147" s="170" t="s">
        <v>91</v>
      </c>
      <c r="F147" s="171"/>
      <c r="G147" s="80" t="s">
        <v>67</v>
      </c>
      <c r="H147" s="50">
        <v>49101160.219999999</v>
      </c>
      <c r="I147" s="54">
        <v>520861.72</v>
      </c>
      <c r="J147" s="55">
        <v>48580298.5</v>
      </c>
      <c r="K147" s="16" t="str">
        <f t="shared" si="2"/>
        <v>00004000000000000000</v>
      </c>
      <c r="L147" s="10" t="s">
        <v>214</v>
      </c>
    </row>
    <row r="148" spans="1:12">
      <c r="A148" s="56" t="s">
        <v>216</v>
      </c>
      <c r="B148" s="57" t="s">
        <v>7</v>
      </c>
      <c r="C148" s="58" t="s">
        <v>67</v>
      </c>
      <c r="D148" s="79" t="s">
        <v>218</v>
      </c>
      <c r="E148" s="170" t="s">
        <v>91</v>
      </c>
      <c r="F148" s="171"/>
      <c r="G148" s="80" t="s">
        <v>67</v>
      </c>
      <c r="H148" s="50">
        <v>47356642.469999999</v>
      </c>
      <c r="I148" s="54">
        <v>497161.72</v>
      </c>
      <c r="J148" s="55">
        <v>46859480.75</v>
      </c>
      <c r="K148" s="16" t="str">
        <f t="shared" si="2"/>
        <v>00004090000000000000</v>
      </c>
      <c r="L148" s="10" t="s">
        <v>217</v>
      </c>
    </row>
    <row r="149" spans="1:12">
      <c r="A149" s="56"/>
      <c r="B149" s="57" t="s">
        <v>7</v>
      </c>
      <c r="C149" s="58" t="s">
        <v>67</v>
      </c>
      <c r="D149" s="79" t="s">
        <v>218</v>
      </c>
      <c r="E149" s="170" t="s">
        <v>220</v>
      </c>
      <c r="F149" s="171"/>
      <c r="G149" s="80" t="s">
        <v>67</v>
      </c>
      <c r="H149" s="50">
        <v>15000000</v>
      </c>
      <c r="I149" s="54">
        <v>497161.72</v>
      </c>
      <c r="J149" s="55">
        <v>14502838.279999999</v>
      </c>
      <c r="K149" s="16" t="str">
        <f t="shared" si="2"/>
        <v>00004092910121110000</v>
      </c>
      <c r="L149" s="10" t="s">
        <v>219</v>
      </c>
    </row>
    <row r="150" spans="1:12" ht="22.5">
      <c r="A150" s="56" t="s">
        <v>98</v>
      </c>
      <c r="B150" s="57" t="s">
        <v>7</v>
      </c>
      <c r="C150" s="58" t="s">
        <v>67</v>
      </c>
      <c r="D150" s="79" t="s">
        <v>218</v>
      </c>
      <c r="E150" s="170" t="s">
        <v>220</v>
      </c>
      <c r="F150" s="171"/>
      <c r="G150" s="80" t="s">
        <v>7</v>
      </c>
      <c r="H150" s="50">
        <v>15000000</v>
      </c>
      <c r="I150" s="54">
        <v>497161.72</v>
      </c>
      <c r="J150" s="55">
        <v>14502838.279999999</v>
      </c>
      <c r="K150" s="16" t="str">
        <f t="shared" si="2"/>
        <v>00004092910121110200</v>
      </c>
      <c r="L150" s="10" t="s">
        <v>221</v>
      </c>
    </row>
    <row r="151" spans="1:12" ht="22.5">
      <c r="A151" s="56" t="s">
        <v>100</v>
      </c>
      <c r="B151" s="57" t="s">
        <v>7</v>
      </c>
      <c r="C151" s="58" t="s">
        <v>67</v>
      </c>
      <c r="D151" s="79" t="s">
        <v>218</v>
      </c>
      <c r="E151" s="170" t="s">
        <v>220</v>
      </c>
      <c r="F151" s="171"/>
      <c r="G151" s="80" t="s">
        <v>102</v>
      </c>
      <c r="H151" s="50">
        <v>15000000</v>
      </c>
      <c r="I151" s="54">
        <v>497161.72</v>
      </c>
      <c r="J151" s="55">
        <v>14502838.279999999</v>
      </c>
      <c r="K151" s="16" t="str">
        <f t="shared" si="2"/>
        <v>00004092910121110240</v>
      </c>
      <c r="L151" s="10" t="s">
        <v>222</v>
      </c>
    </row>
    <row r="152" spans="1:12" s="7" customFormat="1">
      <c r="A152" s="59" t="s">
        <v>103</v>
      </c>
      <c r="B152" s="60" t="s">
        <v>7</v>
      </c>
      <c r="C152" s="61" t="s">
        <v>67</v>
      </c>
      <c r="D152" s="81" t="s">
        <v>218</v>
      </c>
      <c r="E152" s="160" t="s">
        <v>220</v>
      </c>
      <c r="F152" s="161"/>
      <c r="G152" s="82" t="s">
        <v>104</v>
      </c>
      <c r="H152" s="62">
        <v>15000000</v>
      </c>
      <c r="I152" s="63">
        <v>497161.72</v>
      </c>
      <c r="J152" s="64">
        <f>IF(IF(H152="",0,H152)=0,0,(IF(H152&gt;0,IF(I152&gt;H152,0,H152-I152),IF(I152&gt;H152,H152-I152,0))))</f>
        <v>14502838.279999999</v>
      </c>
      <c r="K152" s="16" t="str">
        <f t="shared" si="2"/>
        <v>00004092910121110244</v>
      </c>
      <c r="L152" s="6" t="str">
        <f>C152 &amp; D152 &amp;E152 &amp; F152 &amp; G152</f>
        <v>00004092910121110244</v>
      </c>
    </row>
    <row r="153" spans="1:12">
      <c r="A153" s="56"/>
      <c r="B153" s="57" t="s">
        <v>7</v>
      </c>
      <c r="C153" s="58" t="s">
        <v>67</v>
      </c>
      <c r="D153" s="79" t="s">
        <v>218</v>
      </c>
      <c r="E153" s="170" t="s">
        <v>224</v>
      </c>
      <c r="F153" s="171"/>
      <c r="G153" s="80" t="s">
        <v>67</v>
      </c>
      <c r="H153" s="50">
        <v>3719336.95</v>
      </c>
      <c r="I153" s="54">
        <v>0</v>
      </c>
      <c r="J153" s="55">
        <v>3719336.95</v>
      </c>
      <c r="K153" s="16" t="str">
        <f t="shared" si="2"/>
        <v>00004092910121120000</v>
      </c>
      <c r="L153" s="10" t="s">
        <v>223</v>
      </c>
    </row>
    <row r="154" spans="1:12" ht="22.5">
      <c r="A154" s="56" t="s">
        <v>98</v>
      </c>
      <c r="B154" s="57" t="s">
        <v>7</v>
      </c>
      <c r="C154" s="58" t="s">
        <v>67</v>
      </c>
      <c r="D154" s="79" t="s">
        <v>218</v>
      </c>
      <c r="E154" s="170" t="s">
        <v>224</v>
      </c>
      <c r="F154" s="171"/>
      <c r="G154" s="80" t="s">
        <v>7</v>
      </c>
      <c r="H154" s="50">
        <v>3719336.95</v>
      </c>
      <c r="I154" s="54">
        <v>0</v>
      </c>
      <c r="J154" s="55">
        <v>3719336.95</v>
      </c>
      <c r="K154" s="16" t="str">
        <f t="shared" si="2"/>
        <v>00004092910121120200</v>
      </c>
      <c r="L154" s="10" t="s">
        <v>225</v>
      </c>
    </row>
    <row r="155" spans="1:12" ht="22.5">
      <c r="A155" s="56" t="s">
        <v>100</v>
      </c>
      <c r="B155" s="57" t="s">
        <v>7</v>
      </c>
      <c r="C155" s="58" t="s">
        <v>67</v>
      </c>
      <c r="D155" s="79" t="s">
        <v>218</v>
      </c>
      <c r="E155" s="170" t="s">
        <v>224</v>
      </c>
      <c r="F155" s="171"/>
      <c r="G155" s="80" t="s">
        <v>102</v>
      </c>
      <c r="H155" s="50">
        <v>3719336.95</v>
      </c>
      <c r="I155" s="54">
        <v>0</v>
      </c>
      <c r="J155" s="55">
        <v>3719336.95</v>
      </c>
      <c r="K155" s="16" t="str">
        <f t="shared" si="2"/>
        <v>00004092910121120240</v>
      </c>
      <c r="L155" s="10" t="s">
        <v>226</v>
      </c>
    </row>
    <row r="156" spans="1:12" s="7" customFormat="1">
      <c r="A156" s="59" t="s">
        <v>103</v>
      </c>
      <c r="B156" s="60" t="s">
        <v>7</v>
      </c>
      <c r="C156" s="61" t="s">
        <v>67</v>
      </c>
      <c r="D156" s="81" t="s">
        <v>218</v>
      </c>
      <c r="E156" s="160" t="s">
        <v>224</v>
      </c>
      <c r="F156" s="161"/>
      <c r="G156" s="82" t="s">
        <v>104</v>
      </c>
      <c r="H156" s="62">
        <v>3719336.95</v>
      </c>
      <c r="I156" s="63">
        <v>0</v>
      </c>
      <c r="J156" s="64">
        <f>IF(IF(H156="",0,H156)=0,0,(IF(H156&gt;0,IF(I156&gt;H156,0,H156-I156),IF(I156&gt;H156,H156-I156,0))))</f>
        <v>3719336.95</v>
      </c>
      <c r="K156" s="16" t="str">
        <f t="shared" si="2"/>
        <v>00004092910121120244</v>
      </c>
      <c r="L156" s="6" t="str">
        <f>C156 &amp; D156 &amp;E156 &amp; F156 &amp; G156</f>
        <v>00004092910121120244</v>
      </c>
    </row>
    <row r="157" spans="1:12">
      <c r="A157" s="56"/>
      <c r="B157" s="57" t="s">
        <v>7</v>
      </c>
      <c r="C157" s="58" t="s">
        <v>67</v>
      </c>
      <c r="D157" s="79" t="s">
        <v>218</v>
      </c>
      <c r="E157" s="170" t="s">
        <v>228</v>
      </c>
      <c r="F157" s="171"/>
      <c r="G157" s="80" t="s">
        <v>67</v>
      </c>
      <c r="H157" s="50">
        <v>4503175.5199999996</v>
      </c>
      <c r="I157" s="54">
        <v>0</v>
      </c>
      <c r="J157" s="55">
        <v>4503175.5199999996</v>
      </c>
      <c r="K157" s="16" t="str">
        <f t="shared" si="2"/>
        <v>00004092910121125000</v>
      </c>
      <c r="L157" s="10" t="s">
        <v>227</v>
      </c>
    </row>
    <row r="158" spans="1:12" ht="22.5">
      <c r="A158" s="56" t="s">
        <v>197</v>
      </c>
      <c r="B158" s="57" t="s">
        <v>7</v>
      </c>
      <c r="C158" s="58" t="s">
        <v>67</v>
      </c>
      <c r="D158" s="79" t="s">
        <v>218</v>
      </c>
      <c r="E158" s="170" t="s">
        <v>228</v>
      </c>
      <c r="F158" s="171"/>
      <c r="G158" s="80" t="s">
        <v>199</v>
      </c>
      <c r="H158" s="50">
        <v>4503175.5199999996</v>
      </c>
      <c r="I158" s="54">
        <v>0</v>
      </c>
      <c r="J158" s="55">
        <v>4503175.5199999996</v>
      </c>
      <c r="K158" s="16" t="str">
        <f t="shared" si="2"/>
        <v>00004092910121125400</v>
      </c>
      <c r="L158" s="10" t="s">
        <v>229</v>
      </c>
    </row>
    <row r="159" spans="1:12">
      <c r="A159" s="56" t="s">
        <v>200</v>
      </c>
      <c r="B159" s="57" t="s">
        <v>7</v>
      </c>
      <c r="C159" s="58" t="s">
        <v>67</v>
      </c>
      <c r="D159" s="79" t="s">
        <v>218</v>
      </c>
      <c r="E159" s="170" t="s">
        <v>228</v>
      </c>
      <c r="F159" s="171"/>
      <c r="G159" s="80" t="s">
        <v>202</v>
      </c>
      <c r="H159" s="50">
        <v>4503175.5199999996</v>
      </c>
      <c r="I159" s="54">
        <v>0</v>
      </c>
      <c r="J159" s="55">
        <v>4503175.5199999996</v>
      </c>
      <c r="K159" s="16" t="str">
        <f t="shared" si="2"/>
        <v>00004092910121125410</v>
      </c>
      <c r="L159" s="10" t="s">
        <v>230</v>
      </c>
    </row>
    <row r="160" spans="1:12" s="7" customFormat="1" ht="33.75">
      <c r="A160" s="59" t="s">
        <v>203</v>
      </c>
      <c r="B160" s="60" t="s">
        <v>7</v>
      </c>
      <c r="C160" s="61" t="s">
        <v>67</v>
      </c>
      <c r="D160" s="81" t="s">
        <v>218</v>
      </c>
      <c r="E160" s="160" t="s">
        <v>228</v>
      </c>
      <c r="F160" s="161"/>
      <c r="G160" s="82" t="s">
        <v>204</v>
      </c>
      <c r="H160" s="62">
        <v>4503175.5199999996</v>
      </c>
      <c r="I160" s="63">
        <v>0</v>
      </c>
      <c r="J160" s="64">
        <f>IF(IF(H160="",0,H160)=0,0,(IF(H160&gt;0,IF(I160&gt;H160,0,H160-I160),IF(I160&gt;H160,H160-I160,0))))</f>
        <v>4503175.5199999996</v>
      </c>
      <c r="K160" s="16" t="str">
        <f t="shared" si="2"/>
        <v>00004092910121125414</v>
      </c>
      <c r="L160" s="6" t="str">
        <f>C160 &amp; D160 &amp;E160 &amp; F160 &amp; G160</f>
        <v>00004092910121125414</v>
      </c>
    </row>
    <row r="161" spans="1:12">
      <c r="A161" s="56"/>
      <c r="B161" s="57" t="s">
        <v>7</v>
      </c>
      <c r="C161" s="58" t="s">
        <v>67</v>
      </c>
      <c r="D161" s="79" t="s">
        <v>218</v>
      </c>
      <c r="E161" s="170" t="s">
        <v>232</v>
      </c>
      <c r="F161" s="171"/>
      <c r="G161" s="80" t="s">
        <v>67</v>
      </c>
      <c r="H161" s="50">
        <v>1000000</v>
      </c>
      <c r="I161" s="54">
        <v>0</v>
      </c>
      <c r="J161" s="55">
        <v>1000000</v>
      </c>
      <c r="K161" s="16" t="str">
        <f t="shared" si="2"/>
        <v>00004092910121130000</v>
      </c>
      <c r="L161" s="10" t="s">
        <v>231</v>
      </c>
    </row>
    <row r="162" spans="1:12" ht="22.5">
      <c r="A162" s="56" t="s">
        <v>197</v>
      </c>
      <c r="B162" s="57" t="s">
        <v>7</v>
      </c>
      <c r="C162" s="58" t="s">
        <v>67</v>
      </c>
      <c r="D162" s="79" t="s">
        <v>218</v>
      </c>
      <c r="E162" s="170" t="s">
        <v>232</v>
      </c>
      <c r="F162" s="171"/>
      <c r="G162" s="80" t="s">
        <v>199</v>
      </c>
      <c r="H162" s="50">
        <v>1000000</v>
      </c>
      <c r="I162" s="54">
        <v>0</v>
      </c>
      <c r="J162" s="55">
        <v>1000000</v>
      </c>
      <c r="K162" s="16" t="str">
        <f t="shared" si="2"/>
        <v>00004092910121130400</v>
      </c>
      <c r="L162" s="10" t="s">
        <v>233</v>
      </c>
    </row>
    <row r="163" spans="1:12">
      <c r="A163" s="56" t="s">
        <v>200</v>
      </c>
      <c r="B163" s="57" t="s">
        <v>7</v>
      </c>
      <c r="C163" s="58" t="s">
        <v>67</v>
      </c>
      <c r="D163" s="79" t="s">
        <v>218</v>
      </c>
      <c r="E163" s="170" t="s">
        <v>232</v>
      </c>
      <c r="F163" s="171"/>
      <c r="G163" s="80" t="s">
        <v>202</v>
      </c>
      <c r="H163" s="50">
        <v>1000000</v>
      </c>
      <c r="I163" s="54">
        <v>0</v>
      </c>
      <c r="J163" s="55">
        <v>1000000</v>
      </c>
      <c r="K163" s="16" t="str">
        <f t="shared" si="2"/>
        <v>00004092910121130410</v>
      </c>
      <c r="L163" s="10" t="s">
        <v>234</v>
      </c>
    </row>
    <row r="164" spans="1:12" s="7" customFormat="1" ht="33.75">
      <c r="A164" s="59" t="s">
        <v>203</v>
      </c>
      <c r="B164" s="60" t="s">
        <v>7</v>
      </c>
      <c r="C164" s="61" t="s">
        <v>67</v>
      </c>
      <c r="D164" s="81" t="s">
        <v>218</v>
      </c>
      <c r="E164" s="160" t="s">
        <v>232</v>
      </c>
      <c r="F164" s="161"/>
      <c r="G164" s="82" t="s">
        <v>204</v>
      </c>
      <c r="H164" s="62">
        <v>1000000</v>
      </c>
      <c r="I164" s="63">
        <v>0</v>
      </c>
      <c r="J164" s="64">
        <f>IF(IF(H164="",0,H164)=0,0,(IF(H164&gt;0,IF(I164&gt;H164,0,H164-I164),IF(I164&gt;H164,H164-I164,0))))</f>
        <v>1000000</v>
      </c>
      <c r="K164" s="16" t="str">
        <f t="shared" si="2"/>
        <v>00004092910121130414</v>
      </c>
      <c r="L164" s="6" t="str">
        <f>C164 &amp; D164 &amp;E164 &amp; F164 &amp; G164</f>
        <v>00004092910121130414</v>
      </c>
    </row>
    <row r="165" spans="1:12">
      <c r="A165" s="56"/>
      <c r="B165" s="57" t="s">
        <v>7</v>
      </c>
      <c r="C165" s="58" t="s">
        <v>67</v>
      </c>
      <c r="D165" s="79" t="s">
        <v>218</v>
      </c>
      <c r="E165" s="170" t="s">
        <v>236</v>
      </c>
      <c r="F165" s="171"/>
      <c r="G165" s="80" t="s">
        <v>67</v>
      </c>
      <c r="H165" s="50">
        <v>120000</v>
      </c>
      <c r="I165" s="54">
        <v>0</v>
      </c>
      <c r="J165" s="55">
        <v>120000</v>
      </c>
      <c r="K165" s="16" t="str">
        <f t="shared" si="2"/>
        <v>00004092910121140000</v>
      </c>
      <c r="L165" s="10" t="s">
        <v>235</v>
      </c>
    </row>
    <row r="166" spans="1:12" ht="22.5">
      <c r="A166" s="56" t="s">
        <v>98</v>
      </c>
      <c r="B166" s="57" t="s">
        <v>7</v>
      </c>
      <c r="C166" s="58" t="s">
        <v>67</v>
      </c>
      <c r="D166" s="79" t="s">
        <v>218</v>
      </c>
      <c r="E166" s="170" t="s">
        <v>236</v>
      </c>
      <c r="F166" s="171"/>
      <c r="G166" s="80" t="s">
        <v>7</v>
      </c>
      <c r="H166" s="50">
        <v>120000</v>
      </c>
      <c r="I166" s="54">
        <v>0</v>
      </c>
      <c r="J166" s="55">
        <v>120000</v>
      </c>
      <c r="K166" s="16" t="str">
        <f t="shared" si="2"/>
        <v>00004092910121140200</v>
      </c>
      <c r="L166" s="10" t="s">
        <v>237</v>
      </c>
    </row>
    <row r="167" spans="1:12" ht="22.5">
      <c r="A167" s="56" t="s">
        <v>100</v>
      </c>
      <c r="B167" s="57" t="s">
        <v>7</v>
      </c>
      <c r="C167" s="58" t="s">
        <v>67</v>
      </c>
      <c r="D167" s="79" t="s">
        <v>218</v>
      </c>
      <c r="E167" s="170" t="s">
        <v>236</v>
      </c>
      <c r="F167" s="171"/>
      <c r="G167" s="80" t="s">
        <v>102</v>
      </c>
      <c r="H167" s="50">
        <v>120000</v>
      </c>
      <c r="I167" s="54">
        <v>0</v>
      </c>
      <c r="J167" s="55">
        <v>120000</v>
      </c>
      <c r="K167" s="16" t="str">
        <f t="shared" si="2"/>
        <v>00004092910121140240</v>
      </c>
      <c r="L167" s="10" t="s">
        <v>238</v>
      </c>
    </row>
    <row r="168" spans="1:12" s="7" customFormat="1">
      <c r="A168" s="59" t="s">
        <v>103</v>
      </c>
      <c r="B168" s="60" t="s">
        <v>7</v>
      </c>
      <c r="C168" s="61" t="s">
        <v>67</v>
      </c>
      <c r="D168" s="81" t="s">
        <v>218</v>
      </c>
      <c r="E168" s="160" t="s">
        <v>236</v>
      </c>
      <c r="F168" s="161"/>
      <c r="G168" s="82" t="s">
        <v>104</v>
      </c>
      <c r="H168" s="62">
        <v>120000</v>
      </c>
      <c r="I168" s="63">
        <v>0</v>
      </c>
      <c r="J168" s="64">
        <f>IF(IF(H168="",0,H168)=0,0,(IF(H168&gt;0,IF(I168&gt;H168,0,H168-I168),IF(I168&gt;H168,H168-I168,0))))</f>
        <v>120000</v>
      </c>
      <c r="K168" s="16" t="str">
        <f t="shared" si="2"/>
        <v>00004092910121140244</v>
      </c>
      <c r="L168" s="6" t="str">
        <f>C168 &amp; D168 &amp;E168 &amp; F168 &amp; G168</f>
        <v>00004092910121140244</v>
      </c>
    </row>
    <row r="169" spans="1:12">
      <c r="A169" s="56"/>
      <c r="B169" s="57" t="s">
        <v>7</v>
      </c>
      <c r="C169" s="58" t="s">
        <v>67</v>
      </c>
      <c r="D169" s="79" t="s">
        <v>218</v>
      </c>
      <c r="E169" s="170" t="s">
        <v>240</v>
      </c>
      <c r="F169" s="171"/>
      <c r="G169" s="80" t="s">
        <v>67</v>
      </c>
      <c r="H169" s="50">
        <v>1528130</v>
      </c>
      <c r="I169" s="54">
        <v>0</v>
      </c>
      <c r="J169" s="55">
        <v>1528130</v>
      </c>
      <c r="K169" s="16" t="str">
        <f t="shared" si="2"/>
        <v>00004092910121150000</v>
      </c>
      <c r="L169" s="10" t="s">
        <v>239</v>
      </c>
    </row>
    <row r="170" spans="1:12" ht="22.5">
      <c r="A170" s="56" t="s">
        <v>98</v>
      </c>
      <c r="B170" s="57" t="s">
        <v>7</v>
      </c>
      <c r="C170" s="58" t="s">
        <v>67</v>
      </c>
      <c r="D170" s="79" t="s">
        <v>218</v>
      </c>
      <c r="E170" s="170" t="s">
        <v>240</v>
      </c>
      <c r="F170" s="171"/>
      <c r="G170" s="80" t="s">
        <v>7</v>
      </c>
      <c r="H170" s="50">
        <v>1528130</v>
      </c>
      <c r="I170" s="54">
        <v>0</v>
      </c>
      <c r="J170" s="55">
        <v>1528130</v>
      </c>
      <c r="K170" s="16" t="str">
        <f t="shared" si="2"/>
        <v>00004092910121150200</v>
      </c>
      <c r="L170" s="10" t="s">
        <v>241</v>
      </c>
    </row>
    <row r="171" spans="1:12" ht="22.5">
      <c r="A171" s="56" t="s">
        <v>100</v>
      </c>
      <c r="B171" s="57" t="s">
        <v>7</v>
      </c>
      <c r="C171" s="58" t="s">
        <v>67</v>
      </c>
      <c r="D171" s="79" t="s">
        <v>218</v>
      </c>
      <c r="E171" s="170" t="s">
        <v>240</v>
      </c>
      <c r="F171" s="171"/>
      <c r="G171" s="80" t="s">
        <v>102</v>
      </c>
      <c r="H171" s="50">
        <v>1528130</v>
      </c>
      <c r="I171" s="54">
        <v>0</v>
      </c>
      <c r="J171" s="55">
        <v>1528130</v>
      </c>
      <c r="K171" s="16" t="str">
        <f t="shared" si="2"/>
        <v>00004092910121150240</v>
      </c>
      <c r="L171" s="10" t="s">
        <v>242</v>
      </c>
    </row>
    <row r="172" spans="1:12" s="7" customFormat="1">
      <c r="A172" s="59" t="s">
        <v>103</v>
      </c>
      <c r="B172" s="60" t="s">
        <v>7</v>
      </c>
      <c r="C172" s="61" t="s">
        <v>67</v>
      </c>
      <c r="D172" s="81" t="s">
        <v>218</v>
      </c>
      <c r="E172" s="160" t="s">
        <v>240</v>
      </c>
      <c r="F172" s="161"/>
      <c r="G172" s="82" t="s">
        <v>104</v>
      </c>
      <c r="H172" s="62">
        <v>1528130</v>
      </c>
      <c r="I172" s="63">
        <v>0</v>
      </c>
      <c r="J172" s="64">
        <f>IF(IF(H172="",0,H172)=0,0,(IF(H172&gt;0,IF(I172&gt;H172,0,H172-I172),IF(I172&gt;H172,H172-I172,0))))</f>
        <v>1528130</v>
      </c>
      <c r="K172" s="16" t="str">
        <f t="shared" si="2"/>
        <v>00004092910121150244</v>
      </c>
      <c r="L172" s="6" t="str">
        <f>C172 &amp; D172 &amp;E172 &amp; F172 &amp; G172</f>
        <v>00004092910121150244</v>
      </c>
    </row>
    <row r="173" spans="1:12">
      <c r="A173" s="56"/>
      <c r="B173" s="57" t="s">
        <v>7</v>
      </c>
      <c r="C173" s="58" t="s">
        <v>67</v>
      </c>
      <c r="D173" s="79" t="s">
        <v>218</v>
      </c>
      <c r="E173" s="170" t="s">
        <v>244</v>
      </c>
      <c r="F173" s="171"/>
      <c r="G173" s="80" t="s">
        <v>67</v>
      </c>
      <c r="H173" s="50">
        <v>79000</v>
      </c>
      <c r="I173" s="54">
        <v>0</v>
      </c>
      <c r="J173" s="55">
        <v>79000</v>
      </c>
      <c r="K173" s="16" t="str">
        <f t="shared" si="2"/>
        <v>00004092910121160000</v>
      </c>
      <c r="L173" s="10" t="s">
        <v>243</v>
      </c>
    </row>
    <row r="174" spans="1:12" ht="22.5">
      <c r="A174" s="56" t="s">
        <v>98</v>
      </c>
      <c r="B174" s="57" t="s">
        <v>7</v>
      </c>
      <c r="C174" s="58" t="s">
        <v>67</v>
      </c>
      <c r="D174" s="79" t="s">
        <v>218</v>
      </c>
      <c r="E174" s="170" t="s">
        <v>244</v>
      </c>
      <c r="F174" s="171"/>
      <c r="G174" s="80" t="s">
        <v>7</v>
      </c>
      <c r="H174" s="50">
        <v>79000</v>
      </c>
      <c r="I174" s="54">
        <v>0</v>
      </c>
      <c r="J174" s="55">
        <v>79000</v>
      </c>
      <c r="K174" s="16" t="str">
        <f t="shared" si="2"/>
        <v>00004092910121160200</v>
      </c>
      <c r="L174" s="10" t="s">
        <v>245</v>
      </c>
    </row>
    <row r="175" spans="1:12" ht="22.5">
      <c r="A175" s="56" t="s">
        <v>100</v>
      </c>
      <c r="B175" s="57" t="s">
        <v>7</v>
      </c>
      <c r="C175" s="58" t="s">
        <v>67</v>
      </c>
      <c r="D175" s="79" t="s">
        <v>218</v>
      </c>
      <c r="E175" s="170" t="s">
        <v>244</v>
      </c>
      <c r="F175" s="171"/>
      <c r="G175" s="80" t="s">
        <v>102</v>
      </c>
      <c r="H175" s="50">
        <v>79000</v>
      </c>
      <c r="I175" s="54">
        <v>0</v>
      </c>
      <c r="J175" s="55">
        <v>79000</v>
      </c>
      <c r="K175" s="16" t="str">
        <f t="shared" si="2"/>
        <v>00004092910121160240</v>
      </c>
      <c r="L175" s="10" t="s">
        <v>246</v>
      </c>
    </row>
    <row r="176" spans="1:12" s="7" customFormat="1">
      <c r="A176" s="59" t="s">
        <v>103</v>
      </c>
      <c r="B176" s="60" t="s">
        <v>7</v>
      </c>
      <c r="C176" s="61" t="s">
        <v>67</v>
      </c>
      <c r="D176" s="81" t="s">
        <v>218</v>
      </c>
      <c r="E176" s="160" t="s">
        <v>244</v>
      </c>
      <c r="F176" s="161"/>
      <c r="G176" s="82" t="s">
        <v>104</v>
      </c>
      <c r="H176" s="62">
        <v>79000</v>
      </c>
      <c r="I176" s="63">
        <v>0</v>
      </c>
      <c r="J176" s="64">
        <f>IF(IF(H176="",0,H176)=0,0,(IF(H176&gt;0,IF(I176&gt;H176,0,H176-I176),IF(I176&gt;H176,H176-I176,0))))</f>
        <v>79000</v>
      </c>
      <c r="K176" s="16" t="str">
        <f t="shared" si="2"/>
        <v>00004092910121160244</v>
      </c>
      <c r="L176" s="6" t="str">
        <f>C176 &amp; D176 &amp;E176 &amp; F176 &amp; G176</f>
        <v>00004092910121160244</v>
      </c>
    </row>
    <row r="177" spans="1:12">
      <c r="A177" s="56"/>
      <c r="B177" s="57" t="s">
        <v>7</v>
      </c>
      <c r="C177" s="58" t="s">
        <v>67</v>
      </c>
      <c r="D177" s="79" t="s">
        <v>218</v>
      </c>
      <c r="E177" s="170" t="s">
        <v>248</v>
      </c>
      <c r="F177" s="171"/>
      <c r="G177" s="80" t="s">
        <v>67</v>
      </c>
      <c r="H177" s="50">
        <v>3747000</v>
      </c>
      <c r="I177" s="54">
        <v>0</v>
      </c>
      <c r="J177" s="55">
        <v>3747000</v>
      </c>
      <c r="K177" s="16" t="str">
        <f t="shared" si="2"/>
        <v>00004092910171525000</v>
      </c>
      <c r="L177" s="10" t="s">
        <v>247</v>
      </c>
    </row>
    <row r="178" spans="1:12" ht="22.5">
      <c r="A178" s="56" t="s">
        <v>98</v>
      </c>
      <c r="B178" s="57" t="s">
        <v>7</v>
      </c>
      <c r="C178" s="58" t="s">
        <v>67</v>
      </c>
      <c r="D178" s="79" t="s">
        <v>218</v>
      </c>
      <c r="E178" s="170" t="s">
        <v>248</v>
      </c>
      <c r="F178" s="171"/>
      <c r="G178" s="80" t="s">
        <v>7</v>
      </c>
      <c r="H178" s="50">
        <v>3747000</v>
      </c>
      <c r="I178" s="54">
        <v>0</v>
      </c>
      <c r="J178" s="55">
        <v>3747000</v>
      </c>
      <c r="K178" s="16" t="str">
        <f t="shared" si="2"/>
        <v>00004092910171525200</v>
      </c>
      <c r="L178" s="10" t="s">
        <v>249</v>
      </c>
    </row>
    <row r="179" spans="1:12" ht="22.5">
      <c r="A179" s="56" t="s">
        <v>100</v>
      </c>
      <c r="B179" s="57" t="s">
        <v>7</v>
      </c>
      <c r="C179" s="58" t="s">
        <v>67</v>
      </c>
      <c r="D179" s="79" t="s">
        <v>218</v>
      </c>
      <c r="E179" s="170" t="s">
        <v>248</v>
      </c>
      <c r="F179" s="171"/>
      <c r="G179" s="80" t="s">
        <v>102</v>
      </c>
      <c r="H179" s="50">
        <v>3747000</v>
      </c>
      <c r="I179" s="54">
        <v>0</v>
      </c>
      <c r="J179" s="55">
        <v>3747000</v>
      </c>
      <c r="K179" s="16" t="str">
        <f t="shared" si="2"/>
        <v>00004092910171525240</v>
      </c>
      <c r="L179" s="10" t="s">
        <v>250</v>
      </c>
    </row>
    <row r="180" spans="1:12" s="7" customFormat="1">
      <c r="A180" s="59" t="s">
        <v>103</v>
      </c>
      <c r="B180" s="60" t="s">
        <v>7</v>
      </c>
      <c r="C180" s="61" t="s">
        <v>67</v>
      </c>
      <c r="D180" s="81" t="s">
        <v>218</v>
      </c>
      <c r="E180" s="160" t="s">
        <v>248</v>
      </c>
      <c r="F180" s="161"/>
      <c r="G180" s="82" t="s">
        <v>104</v>
      </c>
      <c r="H180" s="62">
        <v>3747000</v>
      </c>
      <c r="I180" s="63">
        <v>0</v>
      </c>
      <c r="J180" s="64">
        <f>IF(IF(H180="",0,H180)=0,0,(IF(H180&gt;0,IF(I180&gt;H180,0,H180-I180),IF(I180&gt;H180,H180-I180,0))))</f>
        <v>3747000</v>
      </c>
      <c r="K180" s="16" t="str">
        <f t="shared" si="2"/>
        <v>00004092910171525244</v>
      </c>
      <c r="L180" s="6" t="str">
        <f>C180 &amp; D180 &amp;E180 &amp; F180 &amp; G180</f>
        <v>00004092910171525244</v>
      </c>
    </row>
    <row r="181" spans="1:12">
      <c r="A181" s="56"/>
      <c r="B181" s="57" t="s">
        <v>7</v>
      </c>
      <c r="C181" s="58" t="s">
        <v>67</v>
      </c>
      <c r="D181" s="79" t="s">
        <v>218</v>
      </c>
      <c r="E181" s="170" t="s">
        <v>252</v>
      </c>
      <c r="F181" s="171"/>
      <c r="G181" s="80" t="s">
        <v>67</v>
      </c>
      <c r="H181" s="50">
        <v>15000000</v>
      </c>
      <c r="I181" s="54">
        <v>0</v>
      </c>
      <c r="J181" s="55">
        <v>15000000</v>
      </c>
      <c r="K181" s="16" t="str">
        <f t="shared" si="2"/>
        <v>00004092910171541000</v>
      </c>
      <c r="L181" s="10" t="s">
        <v>251</v>
      </c>
    </row>
    <row r="182" spans="1:12" ht="22.5">
      <c r="A182" s="56" t="s">
        <v>98</v>
      </c>
      <c r="B182" s="57" t="s">
        <v>7</v>
      </c>
      <c r="C182" s="58" t="s">
        <v>67</v>
      </c>
      <c r="D182" s="79" t="s">
        <v>218</v>
      </c>
      <c r="E182" s="170" t="s">
        <v>252</v>
      </c>
      <c r="F182" s="171"/>
      <c r="G182" s="80" t="s">
        <v>7</v>
      </c>
      <c r="H182" s="50">
        <v>15000000</v>
      </c>
      <c r="I182" s="54">
        <v>0</v>
      </c>
      <c r="J182" s="55">
        <v>15000000</v>
      </c>
      <c r="K182" s="16" t="str">
        <f t="shared" si="2"/>
        <v>00004092910171541200</v>
      </c>
      <c r="L182" s="10" t="s">
        <v>253</v>
      </c>
    </row>
    <row r="183" spans="1:12" ht="22.5">
      <c r="A183" s="56" t="s">
        <v>100</v>
      </c>
      <c r="B183" s="57" t="s">
        <v>7</v>
      </c>
      <c r="C183" s="58" t="s">
        <v>67</v>
      </c>
      <c r="D183" s="79" t="s">
        <v>218</v>
      </c>
      <c r="E183" s="170" t="s">
        <v>252</v>
      </c>
      <c r="F183" s="171"/>
      <c r="G183" s="80" t="s">
        <v>102</v>
      </c>
      <c r="H183" s="50">
        <v>15000000</v>
      </c>
      <c r="I183" s="54">
        <v>0</v>
      </c>
      <c r="J183" s="55">
        <v>15000000</v>
      </c>
      <c r="K183" s="16" t="str">
        <f t="shared" si="2"/>
        <v>00004092910171541240</v>
      </c>
      <c r="L183" s="10" t="s">
        <v>254</v>
      </c>
    </row>
    <row r="184" spans="1:12" s="7" customFormat="1">
      <c r="A184" s="59" t="s">
        <v>103</v>
      </c>
      <c r="B184" s="60" t="s">
        <v>7</v>
      </c>
      <c r="C184" s="61" t="s">
        <v>67</v>
      </c>
      <c r="D184" s="81" t="s">
        <v>218</v>
      </c>
      <c r="E184" s="160" t="s">
        <v>252</v>
      </c>
      <c r="F184" s="161"/>
      <c r="G184" s="82" t="s">
        <v>104</v>
      </c>
      <c r="H184" s="62">
        <v>15000000</v>
      </c>
      <c r="I184" s="63">
        <v>0</v>
      </c>
      <c r="J184" s="64">
        <f>IF(IF(H184="",0,H184)=0,0,(IF(H184&gt;0,IF(I184&gt;H184,0,H184-I184),IF(I184&gt;H184,H184-I184,0))))</f>
        <v>15000000</v>
      </c>
      <c r="K184" s="16" t="str">
        <f t="shared" si="2"/>
        <v>00004092910171541244</v>
      </c>
      <c r="L184" s="6" t="str">
        <f>C184 &amp; D184 &amp;E184 &amp; F184 &amp; G184</f>
        <v>00004092910171541244</v>
      </c>
    </row>
    <row r="185" spans="1:12">
      <c r="A185" s="56"/>
      <c r="B185" s="57" t="s">
        <v>7</v>
      </c>
      <c r="C185" s="58" t="s">
        <v>67</v>
      </c>
      <c r="D185" s="79" t="s">
        <v>218</v>
      </c>
      <c r="E185" s="170" t="s">
        <v>256</v>
      </c>
      <c r="F185" s="171"/>
      <c r="G185" s="80" t="s">
        <v>67</v>
      </c>
      <c r="H185" s="50">
        <v>2660000</v>
      </c>
      <c r="I185" s="54">
        <v>0</v>
      </c>
      <c r="J185" s="55">
        <v>2660000</v>
      </c>
      <c r="K185" s="16" t="str">
        <f t="shared" si="2"/>
        <v>00004092920299910000</v>
      </c>
      <c r="L185" s="10" t="s">
        <v>255</v>
      </c>
    </row>
    <row r="186" spans="1:12" ht="22.5">
      <c r="A186" s="56" t="s">
        <v>98</v>
      </c>
      <c r="B186" s="57" t="s">
        <v>7</v>
      </c>
      <c r="C186" s="58" t="s">
        <v>67</v>
      </c>
      <c r="D186" s="79" t="s">
        <v>218</v>
      </c>
      <c r="E186" s="170" t="s">
        <v>256</v>
      </c>
      <c r="F186" s="171"/>
      <c r="G186" s="80" t="s">
        <v>7</v>
      </c>
      <c r="H186" s="50">
        <v>2660000</v>
      </c>
      <c r="I186" s="54">
        <v>0</v>
      </c>
      <c r="J186" s="55">
        <v>2660000</v>
      </c>
      <c r="K186" s="16" t="str">
        <f t="shared" si="2"/>
        <v>00004092920299910200</v>
      </c>
      <c r="L186" s="10" t="s">
        <v>257</v>
      </c>
    </row>
    <row r="187" spans="1:12" ht="22.5">
      <c r="A187" s="56" t="s">
        <v>100</v>
      </c>
      <c r="B187" s="57" t="s">
        <v>7</v>
      </c>
      <c r="C187" s="58" t="s">
        <v>67</v>
      </c>
      <c r="D187" s="79" t="s">
        <v>218</v>
      </c>
      <c r="E187" s="170" t="s">
        <v>256</v>
      </c>
      <c r="F187" s="171"/>
      <c r="G187" s="80" t="s">
        <v>102</v>
      </c>
      <c r="H187" s="50">
        <v>2660000</v>
      </c>
      <c r="I187" s="54">
        <v>0</v>
      </c>
      <c r="J187" s="55">
        <v>2660000</v>
      </c>
      <c r="K187" s="16" t="str">
        <f t="shared" si="2"/>
        <v>00004092920299910240</v>
      </c>
      <c r="L187" s="10" t="s">
        <v>258</v>
      </c>
    </row>
    <row r="188" spans="1:12" s="7" customFormat="1">
      <c r="A188" s="59" t="s">
        <v>103</v>
      </c>
      <c r="B188" s="60" t="s">
        <v>7</v>
      </c>
      <c r="C188" s="61" t="s">
        <v>67</v>
      </c>
      <c r="D188" s="81" t="s">
        <v>218</v>
      </c>
      <c r="E188" s="160" t="s">
        <v>256</v>
      </c>
      <c r="F188" s="161"/>
      <c r="G188" s="82" t="s">
        <v>104</v>
      </c>
      <c r="H188" s="62">
        <v>2660000</v>
      </c>
      <c r="I188" s="63">
        <v>0</v>
      </c>
      <c r="J188" s="64">
        <f>IF(IF(H188="",0,H188)=0,0,(IF(H188&gt;0,IF(I188&gt;H188,0,H188-I188),IF(I188&gt;H188,H188-I188,0))))</f>
        <v>2660000</v>
      </c>
      <c r="K188" s="16" t="str">
        <f t="shared" si="2"/>
        <v>00004092920299910244</v>
      </c>
      <c r="L188" s="6" t="str">
        <f>C188 &amp; D188 &amp;E188 &amp; F188 &amp; G188</f>
        <v>00004092920299910244</v>
      </c>
    </row>
    <row r="189" spans="1:12">
      <c r="A189" s="56" t="s">
        <v>259</v>
      </c>
      <c r="B189" s="57" t="s">
        <v>7</v>
      </c>
      <c r="C189" s="58" t="s">
        <v>67</v>
      </c>
      <c r="D189" s="79" t="s">
        <v>261</v>
      </c>
      <c r="E189" s="170" t="s">
        <v>91</v>
      </c>
      <c r="F189" s="171"/>
      <c r="G189" s="80" t="s">
        <v>67</v>
      </c>
      <c r="H189" s="50">
        <v>1744517.75</v>
      </c>
      <c r="I189" s="54">
        <v>23700</v>
      </c>
      <c r="J189" s="55">
        <v>1720817.75</v>
      </c>
      <c r="K189" s="16" t="str">
        <f t="shared" si="2"/>
        <v>00004120000000000000</v>
      </c>
      <c r="L189" s="10" t="s">
        <v>260</v>
      </c>
    </row>
    <row r="190" spans="1:12">
      <c r="A190" s="56"/>
      <c r="B190" s="57" t="s">
        <v>7</v>
      </c>
      <c r="C190" s="58" t="s">
        <v>67</v>
      </c>
      <c r="D190" s="79" t="s">
        <v>261</v>
      </c>
      <c r="E190" s="170" t="s">
        <v>263</v>
      </c>
      <c r="F190" s="171"/>
      <c r="G190" s="80" t="s">
        <v>67</v>
      </c>
      <c r="H190" s="50">
        <v>341000</v>
      </c>
      <c r="I190" s="54">
        <v>23700</v>
      </c>
      <c r="J190" s="55">
        <v>317300</v>
      </c>
      <c r="K190" s="16" t="str">
        <f t="shared" si="2"/>
        <v>00004129450010070000</v>
      </c>
      <c r="L190" s="10" t="s">
        <v>262</v>
      </c>
    </row>
    <row r="191" spans="1:12" ht="22.5">
      <c r="A191" s="56" t="s">
        <v>98</v>
      </c>
      <c r="B191" s="57" t="s">
        <v>7</v>
      </c>
      <c r="C191" s="58" t="s">
        <v>67</v>
      </c>
      <c r="D191" s="79" t="s">
        <v>261</v>
      </c>
      <c r="E191" s="170" t="s">
        <v>263</v>
      </c>
      <c r="F191" s="171"/>
      <c r="G191" s="80" t="s">
        <v>7</v>
      </c>
      <c r="H191" s="50">
        <v>341000</v>
      </c>
      <c r="I191" s="54">
        <v>23700</v>
      </c>
      <c r="J191" s="55">
        <v>317300</v>
      </c>
      <c r="K191" s="16" t="str">
        <f t="shared" si="2"/>
        <v>00004129450010070200</v>
      </c>
      <c r="L191" s="10" t="s">
        <v>264</v>
      </c>
    </row>
    <row r="192" spans="1:12" ht="22.5">
      <c r="A192" s="56" t="s">
        <v>100</v>
      </c>
      <c r="B192" s="57" t="s">
        <v>7</v>
      </c>
      <c r="C192" s="58" t="s">
        <v>67</v>
      </c>
      <c r="D192" s="79" t="s">
        <v>261</v>
      </c>
      <c r="E192" s="170" t="s">
        <v>263</v>
      </c>
      <c r="F192" s="171"/>
      <c r="G192" s="80" t="s">
        <v>102</v>
      </c>
      <c r="H192" s="50">
        <v>341000</v>
      </c>
      <c r="I192" s="54">
        <v>23700</v>
      </c>
      <c r="J192" s="55">
        <v>317300</v>
      </c>
      <c r="K192" s="16" t="str">
        <f t="shared" si="2"/>
        <v>00004129450010070240</v>
      </c>
      <c r="L192" s="10" t="s">
        <v>265</v>
      </c>
    </row>
    <row r="193" spans="1:12" s="7" customFormat="1">
      <c r="A193" s="59" t="s">
        <v>103</v>
      </c>
      <c r="B193" s="60" t="s">
        <v>7</v>
      </c>
      <c r="C193" s="61" t="s">
        <v>67</v>
      </c>
      <c r="D193" s="81" t="s">
        <v>261</v>
      </c>
      <c r="E193" s="160" t="s">
        <v>263</v>
      </c>
      <c r="F193" s="161"/>
      <c r="G193" s="82" t="s">
        <v>104</v>
      </c>
      <c r="H193" s="62">
        <v>341000</v>
      </c>
      <c r="I193" s="63">
        <v>23700</v>
      </c>
      <c r="J193" s="64">
        <f>IF(IF(H193="",0,H193)=0,0,(IF(H193&gt;0,IF(I193&gt;H193,0,H193-I193),IF(I193&gt;H193,H193-I193,0))))</f>
        <v>317300</v>
      </c>
      <c r="K193" s="16" t="str">
        <f t="shared" si="2"/>
        <v>00004129450010070244</v>
      </c>
      <c r="L193" s="6" t="str">
        <f>C193 &amp; D193 &amp;E193 &amp; F193 &amp; G193</f>
        <v>00004129450010070244</v>
      </c>
    </row>
    <row r="194" spans="1:12">
      <c r="A194" s="56"/>
      <c r="B194" s="57" t="s">
        <v>7</v>
      </c>
      <c r="C194" s="58" t="s">
        <v>67</v>
      </c>
      <c r="D194" s="79" t="s">
        <v>261</v>
      </c>
      <c r="E194" s="170" t="s">
        <v>267</v>
      </c>
      <c r="F194" s="171"/>
      <c r="G194" s="80" t="s">
        <v>67</v>
      </c>
      <c r="H194" s="50">
        <v>1403517.75</v>
      </c>
      <c r="I194" s="54">
        <v>0</v>
      </c>
      <c r="J194" s="55">
        <v>1403517.75</v>
      </c>
      <c r="K194" s="16" t="str">
        <f t="shared" si="2"/>
        <v>00004129450010080000</v>
      </c>
      <c r="L194" s="10" t="s">
        <v>266</v>
      </c>
    </row>
    <row r="195" spans="1:12" ht="22.5">
      <c r="A195" s="56" t="s">
        <v>98</v>
      </c>
      <c r="B195" s="57" t="s">
        <v>7</v>
      </c>
      <c r="C195" s="58" t="s">
        <v>67</v>
      </c>
      <c r="D195" s="79" t="s">
        <v>261</v>
      </c>
      <c r="E195" s="170" t="s">
        <v>267</v>
      </c>
      <c r="F195" s="171"/>
      <c r="G195" s="80" t="s">
        <v>7</v>
      </c>
      <c r="H195" s="50">
        <v>1403517.75</v>
      </c>
      <c r="I195" s="54">
        <v>0</v>
      </c>
      <c r="J195" s="55">
        <v>1403517.75</v>
      </c>
      <c r="K195" s="16" t="str">
        <f t="shared" si="2"/>
        <v>00004129450010080200</v>
      </c>
      <c r="L195" s="10" t="s">
        <v>268</v>
      </c>
    </row>
    <row r="196" spans="1:12" ht="22.5">
      <c r="A196" s="56" t="s">
        <v>100</v>
      </c>
      <c r="B196" s="57" t="s">
        <v>7</v>
      </c>
      <c r="C196" s="58" t="s">
        <v>67</v>
      </c>
      <c r="D196" s="79" t="s">
        <v>261</v>
      </c>
      <c r="E196" s="170" t="s">
        <v>267</v>
      </c>
      <c r="F196" s="171"/>
      <c r="G196" s="80" t="s">
        <v>102</v>
      </c>
      <c r="H196" s="50">
        <v>1403517.75</v>
      </c>
      <c r="I196" s="54">
        <v>0</v>
      </c>
      <c r="J196" s="55">
        <v>1403517.75</v>
      </c>
      <c r="K196" s="16" t="str">
        <f t="shared" ref="K196:K259" si="3">C196 &amp; D196 &amp;E196 &amp; F196 &amp; G196</f>
        <v>00004129450010080240</v>
      </c>
      <c r="L196" s="10" t="s">
        <v>269</v>
      </c>
    </row>
    <row r="197" spans="1:12" s="7" customFormat="1">
      <c r="A197" s="59" t="s">
        <v>103</v>
      </c>
      <c r="B197" s="60" t="s">
        <v>7</v>
      </c>
      <c r="C197" s="61" t="s">
        <v>67</v>
      </c>
      <c r="D197" s="81" t="s">
        <v>261</v>
      </c>
      <c r="E197" s="160" t="s">
        <v>267</v>
      </c>
      <c r="F197" s="161"/>
      <c r="G197" s="82" t="s">
        <v>104</v>
      </c>
      <c r="H197" s="62">
        <v>1403517.75</v>
      </c>
      <c r="I197" s="63">
        <v>0</v>
      </c>
      <c r="J197" s="64">
        <f>IF(IF(H197="",0,H197)=0,0,(IF(H197&gt;0,IF(I197&gt;H197,0,H197-I197),IF(I197&gt;H197,H197-I197,0))))</f>
        <v>1403517.75</v>
      </c>
      <c r="K197" s="16" t="str">
        <f t="shared" si="3"/>
        <v>00004129450010080244</v>
      </c>
      <c r="L197" s="6" t="str">
        <f>C197 &amp; D197 &amp;E197 &amp; F197 &amp; G197</f>
        <v>00004129450010080244</v>
      </c>
    </row>
    <row r="198" spans="1:12">
      <c r="A198" s="56" t="s">
        <v>270</v>
      </c>
      <c r="B198" s="57" t="s">
        <v>7</v>
      </c>
      <c r="C198" s="58" t="s">
        <v>67</v>
      </c>
      <c r="D198" s="79" t="s">
        <v>272</v>
      </c>
      <c r="E198" s="170" t="s">
        <v>91</v>
      </c>
      <c r="F198" s="171"/>
      <c r="G198" s="80" t="s">
        <v>67</v>
      </c>
      <c r="H198" s="50">
        <v>28624666.140000001</v>
      </c>
      <c r="I198" s="54">
        <v>352502.94</v>
      </c>
      <c r="J198" s="55">
        <v>28272163.199999999</v>
      </c>
      <c r="K198" s="16" t="str">
        <f t="shared" si="3"/>
        <v>00005000000000000000</v>
      </c>
      <c r="L198" s="10" t="s">
        <v>271</v>
      </c>
    </row>
    <row r="199" spans="1:12">
      <c r="A199" s="56" t="s">
        <v>273</v>
      </c>
      <c r="B199" s="57" t="s">
        <v>7</v>
      </c>
      <c r="C199" s="58" t="s">
        <v>67</v>
      </c>
      <c r="D199" s="79" t="s">
        <v>275</v>
      </c>
      <c r="E199" s="170" t="s">
        <v>91</v>
      </c>
      <c r="F199" s="171"/>
      <c r="G199" s="80" t="s">
        <v>67</v>
      </c>
      <c r="H199" s="50">
        <v>7137298.1399999997</v>
      </c>
      <c r="I199" s="54">
        <v>651.01</v>
      </c>
      <c r="J199" s="55">
        <v>7136647.1299999999</v>
      </c>
      <c r="K199" s="16" t="str">
        <f t="shared" si="3"/>
        <v>00005010000000000000</v>
      </c>
      <c r="L199" s="10" t="s">
        <v>274</v>
      </c>
    </row>
    <row r="200" spans="1:12">
      <c r="A200" s="56"/>
      <c r="B200" s="57" t="s">
        <v>7</v>
      </c>
      <c r="C200" s="58" t="s">
        <v>67</v>
      </c>
      <c r="D200" s="79" t="s">
        <v>275</v>
      </c>
      <c r="E200" s="170" t="s">
        <v>277</v>
      </c>
      <c r="F200" s="171"/>
      <c r="G200" s="80" t="s">
        <v>67</v>
      </c>
      <c r="H200" s="50">
        <v>1636720</v>
      </c>
      <c r="I200" s="54">
        <v>0</v>
      </c>
      <c r="J200" s="55">
        <v>1636720</v>
      </c>
      <c r="K200" s="16" t="str">
        <f t="shared" si="3"/>
        <v>00005012400111100000</v>
      </c>
      <c r="L200" s="10" t="s">
        <v>276</v>
      </c>
    </row>
    <row r="201" spans="1:12" ht="22.5">
      <c r="A201" s="56" t="s">
        <v>197</v>
      </c>
      <c r="B201" s="57" t="s">
        <v>7</v>
      </c>
      <c r="C201" s="58" t="s">
        <v>67</v>
      </c>
      <c r="D201" s="79" t="s">
        <v>275</v>
      </c>
      <c r="E201" s="170" t="s">
        <v>277</v>
      </c>
      <c r="F201" s="171"/>
      <c r="G201" s="80" t="s">
        <v>199</v>
      </c>
      <c r="H201" s="50">
        <v>1636720</v>
      </c>
      <c r="I201" s="54">
        <v>0</v>
      </c>
      <c r="J201" s="55">
        <v>1636720</v>
      </c>
      <c r="K201" s="16" t="str">
        <f t="shared" si="3"/>
        <v>00005012400111100400</v>
      </c>
      <c r="L201" s="10" t="s">
        <v>278</v>
      </c>
    </row>
    <row r="202" spans="1:12">
      <c r="A202" s="56" t="s">
        <v>200</v>
      </c>
      <c r="B202" s="57" t="s">
        <v>7</v>
      </c>
      <c r="C202" s="58" t="s">
        <v>67</v>
      </c>
      <c r="D202" s="79" t="s">
        <v>275</v>
      </c>
      <c r="E202" s="170" t="s">
        <v>277</v>
      </c>
      <c r="F202" s="171"/>
      <c r="G202" s="80" t="s">
        <v>202</v>
      </c>
      <c r="H202" s="50">
        <v>1636720</v>
      </c>
      <c r="I202" s="54">
        <v>0</v>
      </c>
      <c r="J202" s="55">
        <v>1636720</v>
      </c>
      <c r="K202" s="16" t="str">
        <f t="shared" si="3"/>
        <v>00005012400111100410</v>
      </c>
      <c r="L202" s="10" t="s">
        <v>279</v>
      </c>
    </row>
    <row r="203" spans="1:12" s="7" customFormat="1" ht="33.75">
      <c r="A203" s="59" t="s">
        <v>280</v>
      </c>
      <c r="B203" s="60" t="s">
        <v>7</v>
      </c>
      <c r="C203" s="61" t="s">
        <v>67</v>
      </c>
      <c r="D203" s="81" t="s">
        <v>275</v>
      </c>
      <c r="E203" s="160" t="s">
        <v>277</v>
      </c>
      <c r="F203" s="161"/>
      <c r="G203" s="82" t="s">
        <v>281</v>
      </c>
      <c r="H203" s="62">
        <v>1636720</v>
      </c>
      <c r="I203" s="63">
        <v>0</v>
      </c>
      <c r="J203" s="64">
        <f>IF(IF(H203="",0,H203)=0,0,(IF(H203&gt;0,IF(I203&gt;H203,0,H203-I203),IF(I203&gt;H203,H203-I203,0))))</f>
        <v>1636720</v>
      </c>
      <c r="K203" s="16" t="str">
        <f t="shared" si="3"/>
        <v>00005012400111100412</v>
      </c>
      <c r="L203" s="6" t="str">
        <f>C203 &amp; D203 &amp;E203 &amp; F203 &amp; G203</f>
        <v>00005012400111100412</v>
      </c>
    </row>
    <row r="204" spans="1:12">
      <c r="A204" s="56"/>
      <c r="B204" s="57" t="s">
        <v>7</v>
      </c>
      <c r="C204" s="58" t="s">
        <v>67</v>
      </c>
      <c r="D204" s="79" t="s">
        <v>275</v>
      </c>
      <c r="E204" s="170" t="s">
        <v>283</v>
      </c>
      <c r="F204" s="171"/>
      <c r="G204" s="80" t="s">
        <v>67</v>
      </c>
      <c r="H204" s="50">
        <v>55800</v>
      </c>
      <c r="I204" s="54">
        <v>0</v>
      </c>
      <c r="J204" s="55">
        <v>55800</v>
      </c>
      <c r="K204" s="16" t="str">
        <f t="shared" si="3"/>
        <v>00005012400111500000</v>
      </c>
      <c r="L204" s="10" t="s">
        <v>282</v>
      </c>
    </row>
    <row r="205" spans="1:12" ht="22.5">
      <c r="A205" s="56" t="s">
        <v>98</v>
      </c>
      <c r="B205" s="57" t="s">
        <v>7</v>
      </c>
      <c r="C205" s="58" t="s">
        <v>67</v>
      </c>
      <c r="D205" s="79" t="s">
        <v>275</v>
      </c>
      <c r="E205" s="170" t="s">
        <v>283</v>
      </c>
      <c r="F205" s="171"/>
      <c r="G205" s="80" t="s">
        <v>7</v>
      </c>
      <c r="H205" s="50">
        <v>55800</v>
      </c>
      <c r="I205" s="54">
        <v>0</v>
      </c>
      <c r="J205" s="55">
        <v>55800</v>
      </c>
      <c r="K205" s="16" t="str">
        <f t="shared" si="3"/>
        <v>00005012400111500200</v>
      </c>
      <c r="L205" s="10" t="s">
        <v>284</v>
      </c>
    </row>
    <row r="206" spans="1:12" ht="22.5">
      <c r="A206" s="56" t="s">
        <v>100</v>
      </c>
      <c r="B206" s="57" t="s">
        <v>7</v>
      </c>
      <c r="C206" s="58" t="s">
        <v>67</v>
      </c>
      <c r="D206" s="79" t="s">
        <v>275</v>
      </c>
      <c r="E206" s="170" t="s">
        <v>283</v>
      </c>
      <c r="F206" s="171"/>
      <c r="G206" s="80" t="s">
        <v>102</v>
      </c>
      <c r="H206" s="50">
        <v>55800</v>
      </c>
      <c r="I206" s="54">
        <v>0</v>
      </c>
      <c r="J206" s="55">
        <v>55800</v>
      </c>
      <c r="K206" s="16" t="str">
        <f t="shared" si="3"/>
        <v>00005012400111500240</v>
      </c>
      <c r="L206" s="10" t="s">
        <v>285</v>
      </c>
    </row>
    <row r="207" spans="1:12" s="7" customFormat="1">
      <c r="A207" s="59" t="s">
        <v>103</v>
      </c>
      <c r="B207" s="60" t="s">
        <v>7</v>
      </c>
      <c r="C207" s="61" t="s">
        <v>67</v>
      </c>
      <c r="D207" s="81" t="s">
        <v>275</v>
      </c>
      <c r="E207" s="160" t="s">
        <v>283</v>
      </c>
      <c r="F207" s="161"/>
      <c r="G207" s="82" t="s">
        <v>104</v>
      </c>
      <c r="H207" s="62">
        <v>55800</v>
      </c>
      <c r="I207" s="63">
        <v>0</v>
      </c>
      <c r="J207" s="64">
        <f>IF(IF(H207="",0,H207)=0,0,(IF(H207&gt;0,IF(I207&gt;H207,0,H207-I207),IF(I207&gt;H207,H207-I207,0))))</f>
        <v>55800</v>
      </c>
      <c r="K207" s="16" t="str">
        <f t="shared" si="3"/>
        <v>00005012400111500244</v>
      </c>
      <c r="L207" s="6" t="str">
        <f>C207 &amp; D207 &amp;E207 &amp; F207 &amp; G207</f>
        <v>00005012400111500244</v>
      </c>
    </row>
    <row r="208" spans="1:12">
      <c r="A208" s="56"/>
      <c r="B208" s="57" t="s">
        <v>7</v>
      </c>
      <c r="C208" s="58" t="s">
        <v>67</v>
      </c>
      <c r="D208" s="79" t="s">
        <v>275</v>
      </c>
      <c r="E208" s="170" t="s">
        <v>287</v>
      </c>
      <c r="F208" s="171"/>
      <c r="G208" s="80" t="s">
        <v>67</v>
      </c>
      <c r="H208" s="50">
        <v>1809920</v>
      </c>
      <c r="I208" s="54">
        <v>0</v>
      </c>
      <c r="J208" s="55">
        <v>1809920</v>
      </c>
      <c r="K208" s="16" t="str">
        <f t="shared" si="3"/>
        <v>00005019450010470000</v>
      </c>
      <c r="L208" s="10" t="s">
        <v>286</v>
      </c>
    </row>
    <row r="209" spans="1:12" ht="22.5">
      <c r="A209" s="56" t="s">
        <v>197</v>
      </c>
      <c r="B209" s="57" t="s">
        <v>7</v>
      </c>
      <c r="C209" s="58" t="s">
        <v>67</v>
      </c>
      <c r="D209" s="79" t="s">
        <v>275</v>
      </c>
      <c r="E209" s="170" t="s">
        <v>287</v>
      </c>
      <c r="F209" s="171"/>
      <c r="G209" s="80" t="s">
        <v>199</v>
      </c>
      <c r="H209" s="50">
        <v>1809920</v>
      </c>
      <c r="I209" s="54">
        <v>0</v>
      </c>
      <c r="J209" s="55">
        <v>1809920</v>
      </c>
      <c r="K209" s="16" t="str">
        <f t="shared" si="3"/>
        <v>00005019450010470400</v>
      </c>
      <c r="L209" s="10" t="s">
        <v>288</v>
      </c>
    </row>
    <row r="210" spans="1:12">
      <c r="A210" s="56" t="s">
        <v>200</v>
      </c>
      <c r="B210" s="57" t="s">
        <v>7</v>
      </c>
      <c r="C210" s="58" t="s">
        <v>67</v>
      </c>
      <c r="D210" s="79" t="s">
        <v>275</v>
      </c>
      <c r="E210" s="170" t="s">
        <v>287</v>
      </c>
      <c r="F210" s="171"/>
      <c r="G210" s="80" t="s">
        <v>202</v>
      </c>
      <c r="H210" s="50">
        <v>1809920</v>
      </c>
      <c r="I210" s="54">
        <v>0</v>
      </c>
      <c r="J210" s="55">
        <v>1809920</v>
      </c>
      <c r="K210" s="16" t="str">
        <f t="shared" si="3"/>
        <v>00005019450010470410</v>
      </c>
      <c r="L210" s="10" t="s">
        <v>289</v>
      </c>
    </row>
    <row r="211" spans="1:12" s="7" customFormat="1" ht="33.75">
      <c r="A211" s="59" t="s">
        <v>280</v>
      </c>
      <c r="B211" s="60" t="s">
        <v>7</v>
      </c>
      <c r="C211" s="61" t="s">
        <v>67</v>
      </c>
      <c r="D211" s="81" t="s">
        <v>275</v>
      </c>
      <c r="E211" s="160" t="s">
        <v>287</v>
      </c>
      <c r="F211" s="161"/>
      <c r="G211" s="82" t="s">
        <v>281</v>
      </c>
      <c r="H211" s="62">
        <v>1809920</v>
      </c>
      <c r="I211" s="63">
        <v>0</v>
      </c>
      <c r="J211" s="64">
        <f>IF(IF(H211="",0,H211)=0,0,(IF(H211&gt;0,IF(I211&gt;H211,0,H211-I211),IF(I211&gt;H211,H211-I211,0))))</f>
        <v>1809920</v>
      </c>
      <c r="K211" s="16" t="str">
        <f t="shared" si="3"/>
        <v>00005019450010470412</v>
      </c>
      <c r="L211" s="6" t="str">
        <f>C211 &amp; D211 &amp;E211 &amp; F211 &amp; G211</f>
        <v>00005019450010470412</v>
      </c>
    </row>
    <row r="212" spans="1:12">
      <c r="A212" s="56"/>
      <c r="B212" s="57" t="s">
        <v>7</v>
      </c>
      <c r="C212" s="58" t="s">
        <v>67</v>
      </c>
      <c r="D212" s="79" t="s">
        <v>275</v>
      </c>
      <c r="E212" s="170" t="s">
        <v>291</v>
      </c>
      <c r="F212" s="171"/>
      <c r="G212" s="80" t="s">
        <v>67</v>
      </c>
      <c r="H212" s="50">
        <v>1150000</v>
      </c>
      <c r="I212" s="54">
        <v>651.01</v>
      </c>
      <c r="J212" s="55">
        <v>1149348.99</v>
      </c>
      <c r="K212" s="16" t="str">
        <f t="shared" si="3"/>
        <v>00005019450081010000</v>
      </c>
      <c r="L212" s="10" t="s">
        <v>290</v>
      </c>
    </row>
    <row r="213" spans="1:12" ht="22.5">
      <c r="A213" s="56" t="s">
        <v>98</v>
      </c>
      <c r="B213" s="57" t="s">
        <v>7</v>
      </c>
      <c r="C213" s="58" t="s">
        <v>67</v>
      </c>
      <c r="D213" s="79" t="s">
        <v>275</v>
      </c>
      <c r="E213" s="170" t="s">
        <v>291</v>
      </c>
      <c r="F213" s="171"/>
      <c r="G213" s="80" t="s">
        <v>7</v>
      </c>
      <c r="H213" s="50">
        <v>1150000</v>
      </c>
      <c r="I213" s="54">
        <v>651.01</v>
      </c>
      <c r="J213" s="55">
        <v>1149348.99</v>
      </c>
      <c r="K213" s="16" t="str">
        <f t="shared" si="3"/>
        <v>00005019450081010200</v>
      </c>
      <c r="L213" s="10" t="s">
        <v>292</v>
      </c>
    </row>
    <row r="214" spans="1:12" ht="22.5">
      <c r="A214" s="56" t="s">
        <v>100</v>
      </c>
      <c r="B214" s="57" t="s">
        <v>7</v>
      </c>
      <c r="C214" s="58" t="s">
        <v>67</v>
      </c>
      <c r="D214" s="79" t="s">
        <v>275</v>
      </c>
      <c r="E214" s="170" t="s">
        <v>291</v>
      </c>
      <c r="F214" s="171"/>
      <c r="G214" s="80" t="s">
        <v>102</v>
      </c>
      <c r="H214" s="50">
        <v>1150000</v>
      </c>
      <c r="I214" s="54">
        <v>651.01</v>
      </c>
      <c r="J214" s="55">
        <v>1149348.99</v>
      </c>
      <c r="K214" s="16" t="str">
        <f t="shared" si="3"/>
        <v>00005019450081010240</v>
      </c>
      <c r="L214" s="10" t="s">
        <v>293</v>
      </c>
    </row>
    <row r="215" spans="1:12" s="7" customFormat="1">
      <c r="A215" s="59" t="s">
        <v>103</v>
      </c>
      <c r="B215" s="60" t="s">
        <v>7</v>
      </c>
      <c r="C215" s="61" t="s">
        <v>67</v>
      </c>
      <c r="D215" s="81" t="s">
        <v>275</v>
      </c>
      <c r="E215" s="160" t="s">
        <v>291</v>
      </c>
      <c r="F215" s="161"/>
      <c r="G215" s="82" t="s">
        <v>104</v>
      </c>
      <c r="H215" s="62">
        <v>1150000</v>
      </c>
      <c r="I215" s="63">
        <v>651.01</v>
      </c>
      <c r="J215" s="64">
        <f>IF(IF(H215="",0,H215)=0,0,(IF(H215&gt;0,IF(I215&gt;H215,0,H215-I215),IF(I215&gt;H215,H215-I215,0))))</f>
        <v>1149348.99</v>
      </c>
      <c r="K215" s="16" t="str">
        <f t="shared" si="3"/>
        <v>00005019450081010244</v>
      </c>
      <c r="L215" s="6" t="str">
        <f>C215 &amp; D215 &amp;E215 &amp; F215 &amp; G215</f>
        <v>00005019450081010244</v>
      </c>
    </row>
    <row r="216" spans="1:12">
      <c r="A216" s="56"/>
      <c r="B216" s="57" t="s">
        <v>7</v>
      </c>
      <c r="C216" s="58" t="s">
        <v>67</v>
      </c>
      <c r="D216" s="79" t="s">
        <v>275</v>
      </c>
      <c r="E216" s="170" t="s">
        <v>295</v>
      </c>
      <c r="F216" s="171"/>
      <c r="G216" s="80" t="s">
        <v>67</v>
      </c>
      <c r="H216" s="50">
        <v>2444858.14</v>
      </c>
      <c r="I216" s="54">
        <v>0</v>
      </c>
      <c r="J216" s="55">
        <v>2444858.14</v>
      </c>
      <c r="K216" s="16" t="str">
        <f t="shared" si="3"/>
        <v>00005019450081020000</v>
      </c>
      <c r="L216" s="10" t="s">
        <v>294</v>
      </c>
    </row>
    <row r="217" spans="1:12" ht="22.5">
      <c r="A217" s="56" t="s">
        <v>98</v>
      </c>
      <c r="B217" s="57" t="s">
        <v>7</v>
      </c>
      <c r="C217" s="58" t="s">
        <v>67</v>
      </c>
      <c r="D217" s="79" t="s">
        <v>275</v>
      </c>
      <c r="E217" s="170" t="s">
        <v>295</v>
      </c>
      <c r="F217" s="171"/>
      <c r="G217" s="80" t="s">
        <v>7</v>
      </c>
      <c r="H217" s="50">
        <v>1944858.14</v>
      </c>
      <c r="I217" s="54">
        <v>0</v>
      </c>
      <c r="J217" s="55">
        <v>1944858.14</v>
      </c>
      <c r="K217" s="16" t="str">
        <f t="shared" si="3"/>
        <v>00005019450081020200</v>
      </c>
      <c r="L217" s="10" t="s">
        <v>296</v>
      </c>
    </row>
    <row r="218" spans="1:12" ht="22.5">
      <c r="A218" s="56" t="s">
        <v>100</v>
      </c>
      <c r="B218" s="57" t="s">
        <v>7</v>
      </c>
      <c r="C218" s="58" t="s">
        <v>67</v>
      </c>
      <c r="D218" s="79" t="s">
        <v>275</v>
      </c>
      <c r="E218" s="170" t="s">
        <v>295</v>
      </c>
      <c r="F218" s="171"/>
      <c r="G218" s="80" t="s">
        <v>102</v>
      </c>
      <c r="H218" s="50">
        <v>1944858.14</v>
      </c>
      <c r="I218" s="54">
        <v>0</v>
      </c>
      <c r="J218" s="55">
        <v>1944858.14</v>
      </c>
      <c r="K218" s="16" t="str">
        <f t="shared" si="3"/>
        <v>00005019450081020240</v>
      </c>
      <c r="L218" s="10" t="s">
        <v>297</v>
      </c>
    </row>
    <row r="219" spans="1:12" s="7" customFormat="1" ht="22.5">
      <c r="A219" s="59" t="s">
        <v>298</v>
      </c>
      <c r="B219" s="60" t="s">
        <v>7</v>
      </c>
      <c r="C219" s="61" t="s">
        <v>67</v>
      </c>
      <c r="D219" s="81" t="s">
        <v>275</v>
      </c>
      <c r="E219" s="160" t="s">
        <v>295</v>
      </c>
      <c r="F219" s="161"/>
      <c r="G219" s="82" t="s">
        <v>299</v>
      </c>
      <c r="H219" s="62">
        <v>1858420</v>
      </c>
      <c r="I219" s="63">
        <v>0</v>
      </c>
      <c r="J219" s="64">
        <f>IF(IF(H219="",0,H219)=0,0,(IF(H219&gt;0,IF(I219&gt;H219,0,H219-I219),IF(I219&gt;H219,H219-I219,0))))</f>
        <v>1858420</v>
      </c>
      <c r="K219" s="16" t="str">
        <f t="shared" si="3"/>
        <v>00005019450081020243</v>
      </c>
      <c r="L219" s="6" t="str">
        <f>C219 &amp; D219 &amp;E219 &amp; F219 &amp; G219</f>
        <v>00005019450081020243</v>
      </c>
    </row>
    <row r="220" spans="1:12" s="7" customFormat="1">
      <c r="A220" s="59" t="s">
        <v>103</v>
      </c>
      <c r="B220" s="60" t="s">
        <v>7</v>
      </c>
      <c r="C220" s="61" t="s">
        <v>67</v>
      </c>
      <c r="D220" s="81" t="s">
        <v>275</v>
      </c>
      <c r="E220" s="160" t="s">
        <v>295</v>
      </c>
      <c r="F220" s="161"/>
      <c r="G220" s="82" t="s">
        <v>104</v>
      </c>
      <c r="H220" s="62">
        <v>86438.14</v>
      </c>
      <c r="I220" s="63">
        <v>0</v>
      </c>
      <c r="J220" s="64">
        <f>IF(IF(H220="",0,H220)=0,0,(IF(H220&gt;0,IF(I220&gt;H220,0,H220-I220),IF(I220&gt;H220,H220-I220,0))))</f>
        <v>86438.14</v>
      </c>
      <c r="K220" s="16" t="str">
        <f t="shared" si="3"/>
        <v>00005019450081020244</v>
      </c>
      <c r="L220" s="6" t="str">
        <f>C220 &amp; D220 &amp;E220 &amp; F220 &amp; G220</f>
        <v>00005019450081020244</v>
      </c>
    </row>
    <row r="221" spans="1:12">
      <c r="A221" s="56" t="s">
        <v>127</v>
      </c>
      <c r="B221" s="57" t="s">
        <v>7</v>
      </c>
      <c r="C221" s="58" t="s">
        <v>67</v>
      </c>
      <c r="D221" s="79" t="s">
        <v>275</v>
      </c>
      <c r="E221" s="170" t="s">
        <v>295</v>
      </c>
      <c r="F221" s="171"/>
      <c r="G221" s="80" t="s">
        <v>129</v>
      </c>
      <c r="H221" s="50">
        <v>500000</v>
      </c>
      <c r="I221" s="54">
        <v>0</v>
      </c>
      <c r="J221" s="55">
        <v>500000</v>
      </c>
      <c r="K221" s="16" t="str">
        <f t="shared" si="3"/>
        <v>00005019450081020800</v>
      </c>
      <c r="L221" s="10" t="s">
        <v>300</v>
      </c>
    </row>
    <row r="222" spans="1:12" ht="45">
      <c r="A222" s="56" t="s">
        <v>187</v>
      </c>
      <c r="B222" s="57" t="s">
        <v>7</v>
      </c>
      <c r="C222" s="58" t="s">
        <v>67</v>
      </c>
      <c r="D222" s="79" t="s">
        <v>275</v>
      </c>
      <c r="E222" s="170" t="s">
        <v>295</v>
      </c>
      <c r="F222" s="171"/>
      <c r="G222" s="80" t="s">
        <v>189</v>
      </c>
      <c r="H222" s="50">
        <v>500000</v>
      </c>
      <c r="I222" s="54">
        <v>0</v>
      </c>
      <c r="J222" s="55">
        <v>500000</v>
      </c>
      <c r="K222" s="16" t="str">
        <f t="shared" si="3"/>
        <v>00005019450081020810</v>
      </c>
      <c r="L222" s="10" t="s">
        <v>301</v>
      </c>
    </row>
    <row r="223" spans="1:12" s="7" customFormat="1" ht="45">
      <c r="A223" s="59" t="s">
        <v>190</v>
      </c>
      <c r="B223" s="60" t="s">
        <v>7</v>
      </c>
      <c r="C223" s="61" t="s">
        <v>67</v>
      </c>
      <c r="D223" s="81" t="s">
        <v>275</v>
      </c>
      <c r="E223" s="160" t="s">
        <v>295</v>
      </c>
      <c r="F223" s="161"/>
      <c r="G223" s="82" t="s">
        <v>191</v>
      </c>
      <c r="H223" s="62">
        <v>500000</v>
      </c>
      <c r="I223" s="63">
        <v>0</v>
      </c>
      <c r="J223" s="64">
        <f>IF(IF(H223="",0,H223)=0,0,(IF(H223&gt;0,IF(I223&gt;H223,0,H223-I223),IF(I223&gt;H223,H223-I223,0))))</f>
        <v>500000</v>
      </c>
      <c r="K223" s="16" t="str">
        <f t="shared" si="3"/>
        <v>00005019450081020811</v>
      </c>
      <c r="L223" s="6" t="str">
        <f>C223 &amp; D223 &amp;E223 &amp; F223 &amp; G223</f>
        <v>00005019450081020811</v>
      </c>
    </row>
    <row r="224" spans="1:12">
      <c r="A224" s="56"/>
      <c r="B224" s="57" t="s">
        <v>7</v>
      </c>
      <c r="C224" s="58" t="s">
        <v>67</v>
      </c>
      <c r="D224" s="79" t="s">
        <v>275</v>
      </c>
      <c r="E224" s="170" t="s">
        <v>303</v>
      </c>
      <c r="F224" s="171"/>
      <c r="G224" s="80" t="s">
        <v>67</v>
      </c>
      <c r="H224" s="50">
        <v>40000</v>
      </c>
      <c r="I224" s="54">
        <v>0</v>
      </c>
      <c r="J224" s="55">
        <v>40000</v>
      </c>
      <c r="K224" s="16" t="str">
        <f t="shared" si="3"/>
        <v>00005019450081021000</v>
      </c>
      <c r="L224" s="10" t="s">
        <v>302</v>
      </c>
    </row>
    <row r="225" spans="1:12" ht="22.5">
      <c r="A225" s="56" t="s">
        <v>98</v>
      </c>
      <c r="B225" s="57" t="s">
        <v>7</v>
      </c>
      <c r="C225" s="58" t="s">
        <v>67</v>
      </c>
      <c r="D225" s="79" t="s">
        <v>275</v>
      </c>
      <c r="E225" s="170" t="s">
        <v>303</v>
      </c>
      <c r="F225" s="171"/>
      <c r="G225" s="80" t="s">
        <v>7</v>
      </c>
      <c r="H225" s="50">
        <v>40000</v>
      </c>
      <c r="I225" s="54">
        <v>0</v>
      </c>
      <c r="J225" s="55">
        <v>40000</v>
      </c>
      <c r="K225" s="16" t="str">
        <f t="shared" si="3"/>
        <v>00005019450081021200</v>
      </c>
      <c r="L225" s="10" t="s">
        <v>304</v>
      </c>
    </row>
    <row r="226" spans="1:12" ht="22.5">
      <c r="A226" s="56" t="s">
        <v>100</v>
      </c>
      <c r="B226" s="57" t="s">
        <v>7</v>
      </c>
      <c r="C226" s="58" t="s">
        <v>67</v>
      </c>
      <c r="D226" s="79" t="s">
        <v>275</v>
      </c>
      <c r="E226" s="170" t="s">
        <v>303</v>
      </c>
      <c r="F226" s="171"/>
      <c r="G226" s="80" t="s">
        <v>102</v>
      </c>
      <c r="H226" s="50">
        <v>40000</v>
      </c>
      <c r="I226" s="54">
        <v>0</v>
      </c>
      <c r="J226" s="55">
        <v>40000</v>
      </c>
      <c r="K226" s="16" t="str">
        <f t="shared" si="3"/>
        <v>00005019450081021240</v>
      </c>
      <c r="L226" s="10" t="s">
        <v>305</v>
      </c>
    </row>
    <row r="227" spans="1:12" s="7" customFormat="1" ht="22.5">
      <c r="A227" s="59" t="s">
        <v>298</v>
      </c>
      <c r="B227" s="60" t="s">
        <v>7</v>
      </c>
      <c r="C227" s="61" t="s">
        <v>67</v>
      </c>
      <c r="D227" s="81" t="s">
        <v>275</v>
      </c>
      <c r="E227" s="160" t="s">
        <v>303</v>
      </c>
      <c r="F227" s="161"/>
      <c r="G227" s="82" t="s">
        <v>299</v>
      </c>
      <c r="H227" s="62">
        <v>40000</v>
      </c>
      <c r="I227" s="63">
        <v>0</v>
      </c>
      <c r="J227" s="64">
        <f>IF(IF(H227="",0,H227)=0,0,(IF(H227&gt;0,IF(I227&gt;H227,0,H227-I227),IF(I227&gt;H227,H227-I227,0))))</f>
        <v>40000</v>
      </c>
      <c r="K227" s="16" t="str">
        <f t="shared" si="3"/>
        <v>00005019450081021243</v>
      </c>
      <c r="L227" s="6" t="str">
        <f>C227 &amp; D227 &amp;E227 &amp; F227 &amp; G227</f>
        <v>00005019450081021243</v>
      </c>
    </row>
    <row r="228" spans="1:12">
      <c r="A228" s="56" t="s">
        <v>306</v>
      </c>
      <c r="B228" s="57" t="s">
        <v>7</v>
      </c>
      <c r="C228" s="58" t="s">
        <v>67</v>
      </c>
      <c r="D228" s="79" t="s">
        <v>308</v>
      </c>
      <c r="E228" s="170" t="s">
        <v>91</v>
      </c>
      <c r="F228" s="171"/>
      <c r="G228" s="80" t="s">
        <v>67</v>
      </c>
      <c r="H228" s="50">
        <v>261000</v>
      </c>
      <c r="I228" s="54">
        <v>0</v>
      </c>
      <c r="J228" s="55">
        <v>261000</v>
      </c>
      <c r="K228" s="16" t="str">
        <f t="shared" si="3"/>
        <v>00005020000000000000</v>
      </c>
      <c r="L228" s="10" t="s">
        <v>307</v>
      </c>
    </row>
    <row r="229" spans="1:12">
      <c r="A229" s="56"/>
      <c r="B229" s="57" t="s">
        <v>7</v>
      </c>
      <c r="C229" s="58" t="s">
        <v>67</v>
      </c>
      <c r="D229" s="79" t="s">
        <v>308</v>
      </c>
      <c r="E229" s="170" t="s">
        <v>310</v>
      </c>
      <c r="F229" s="171"/>
      <c r="G229" s="80" t="s">
        <v>67</v>
      </c>
      <c r="H229" s="50">
        <v>111000</v>
      </c>
      <c r="I229" s="54">
        <v>0</v>
      </c>
      <c r="J229" s="55">
        <v>111000</v>
      </c>
      <c r="K229" s="16" t="str">
        <f t="shared" si="3"/>
        <v>00005022500111110000</v>
      </c>
      <c r="L229" s="10" t="s">
        <v>309</v>
      </c>
    </row>
    <row r="230" spans="1:12" ht="22.5">
      <c r="A230" s="56" t="s">
        <v>98</v>
      </c>
      <c r="B230" s="57" t="s">
        <v>7</v>
      </c>
      <c r="C230" s="58" t="s">
        <v>67</v>
      </c>
      <c r="D230" s="79" t="s">
        <v>308</v>
      </c>
      <c r="E230" s="170" t="s">
        <v>310</v>
      </c>
      <c r="F230" s="171"/>
      <c r="G230" s="80" t="s">
        <v>7</v>
      </c>
      <c r="H230" s="50">
        <v>111000</v>
      </c>
      <c r="I230" s="54">
        <v>0</v>
      </c>
      <c r="J230" s="55">
        <v>111000</v>
      </c>
      <c r="K230" s="16" t="str">
        <f t="shared" si="3"/>
        <v>00005022500111110200</v>
      </c>
      <c r="L230" s="10" t="s">
        <v>311</v>
      </c>
    </row>
    <row r="231" spans="1:12" ht="22.5">
      <c r="A231" s="56" t="s">
        <v>100</v>
      </c>
      <c r="B231" s="57" t="s">
        <v>7</v>
      </c>
      <c r="C231" s="58" t="s">
        <v>67</v>
      </c>
      <c r="D231" s="79" t="s">
        <v>308</v>
      </c>
      <c r="E231" s="170" t="s">
        <v>310</v>
      </c>
      <c r="F231" s="171"/>
      <c r="G231" s="80" t="s">
        <v>102</v>
      </c>
      <c r="H231" s="50">
        <v>111000</v>
      </c>
      <c r="I231" s="54">
        <v>0</v>
      </c>
      <c r="J231" s="55">
        <v>111000</v>
      </c>
      <c r="K231" s="16" t="str">
        <f t="shared" si="3"/>
        <v>00005022500111110240</v>
      </c>
      <c r="L231" s="10" t="s">
        <v>312</v>
      </c>
    </row>
    <row r="232" spans="1:12" s="7" customFormat="1">
      <c r="A232" s="59" t="s">
        <v>103</v>
      </c>
      <c r="B232" s="60" t="s">
        <v>7</v>
      </c>
      <c r="C232" s="61" t="s">
        <v>67</v>
      </c>
      <c r="D232" s="81" t="s">
        <v>308</v>
      </c>
      <c r="E232" s="160" t="s">
        <v>310</v>
      </c>
      <c r="F232" s="161"/>
      <c r="G232" s="82" t="s">
        <v>104</v>
      </c>
      <c r="H232" s="62">
        <v>111000</v>
      </c>
      <c r="I232" s="63">
        <v>0</v>
      </c>
      <c r="J232" s="64">
        <f>IF(IF(H232="",0,H232)=0,0,(IF(H232&gt;0,IF(I232&gt;H232,0,H232-I232),IF(I232&gt;H232,H232-I232,0))))</f>
        <v>111000</v>
      </c>
      <c r="K232" s="16" t="str">
        <f t="shared" si="3"/>
        <v>00005022500111110244</v>
      </c>
      <c r="L232" s="6" t="str">
        <f>C232 &amp; D232 &amp;E232 &amp; F232 &amp; G232</f>
        <v>00005022500111110244</v>
      </c>
    </row>
    <row r="233" spans="1:12">
      <c r="A233" s="56"/>
      <c r="B233" s="57" t="s">
        <v>7</v>
      </c>
      <c r="C233" s="58" t="s">
        <v>67</v>
      </c>
      <c r="D233" s="79" t="s">
        <v>308</v>
      </c>
      <c r="E233" s="170" t="s">
        <v>314</v>
      </c>
      <c r="F233" s="171"/>
      <c r="G233" s="80" t="s">
        <v>67</v>
      </c>
      <c r="H233" s="50">
        <v>150000</v>
      </c>
      <c r="I233" s="54">
        <v>0</v>
      </c>
      <c r="J233" s="55">
        <v>150000</v>
      </c>
      <c r="K233" s="16" t="str">
        <f t="shared" si="3"/>
        <v>00005022700241110000</v>
      </c>
      <c r="L233" s="10" t="s">
        <v>313</v>
      </c>
    </row>
    <row r="234" spans="1:12" ht="22.5">
      <c r="A234" s="56" t="s">
        <v>98</v>
      </c>
      <c r="B234" s="57" t="s">
        <v>7</v>
      </c>
      <c r="C234" s="58" t="s">
        <v>67</v>
      </c>
      <c r="D234" s="79" t="s">
        <v>308</v>
      </c>
      <c r="E234" s="170" t="s">
        <v>314</v>
      </c>
      <c r="F234" s="171"/>
      <c r="G234" s="80" t="s">
        <v>7</v>
      </c>
      <c r="H234" s="50">
        <v>150000</v>
      </c>
      <c r="I234" s="54">
        <v>0</v>
      </c>
      <c r="J234" s="55">
        <v>150000</v>
      </c>
      <c r="K234" s="16" t="str">
        <f t="shared" si="3"/>
        <v>00005022700241110200</v>
      </c>
      <c r="L234" s="10" t="s">
        <v>315</v>
      </c>
    </row>
    <row r="235" spans="1:12" ht="22.5">
      <c r="A235" s="56" t="s">
        <v>100</v>
      </c>
      <c r="B235" s="57" t="s">
        <v>7</v>
      </c>
      <c r="C235" s="58" t="s">
        <v>67</v>
      </c>
      <c r="D235" s="79" t="s">
        <v>308</v>
      </c>
      <c r="E235" s="170" t="s">
        <v>314</v>
      </c>
      <c r="F235" s="171"/>
      <c r="G235" s="80" t="s">
        <v>102</v>
      </c>
      <c r="H235" s="50">
        <v>150000</v>
      </c>
      <c r="I235" s="54">
        <v>0</v>
      </c>
      <c r="J235" s="55">
        <v>150000</v>
      </c>
      <c r="K235" s="16" t="str">
        <f t="shared" si="3"/>
        <v>00005022700241110240</v>
      </c>
      <c r="L235" s="10" t="s">
        <v>316</v>
      </c>
    </row>
    <row r="236" spans="1:12" s="7" customFormat="1">
      <c r="A236" s="59" t="s">
        <v>103</v>
      </c>
      <c r="B236" s="60" t="s">
        <v>7</v>
      </c>
      <c r="C236" s="61" t="s">
        <v>67</v>
      </c>
      <c r="D236" s="81" t="s">
        <v>308</v>
      </c>
      <c r="E236" s="160" t="s">
        <v>314</v>
      </c>
      <c r="F236" s="161"/>
      <c r="G236" s="82" t="s">
        <v>104</v>
      </c>
      <c r="H236" s="62">
        <v>150000</v>
      </c>
      <c r="I236" s="63">
        <v>0</v>
      </c>
      <c r="J236" s="64">
        <f>IF(IF(H236="",0,H236)=0,0,(IF(H236&gt;0,IF(I236&gt;H236,0,H236-I236),IF(I236&gt;H236,H236-I236,0))))</f>
        <v>150000</v>
      </c>
      <c r="K236" s="16" t="str">
        <f t="shared" si="3"/>
        <v>00005022700241110244</v>
      </c>
      <c r="L236" s="6" t="str">
        <f>C236 &amp; D236 &amp;E236 &amp; F236 &amp; G236</f>
        <v>00005022700241110244</v>
      </c>
    </row>
    <row r="237" spans="1:12">
      <c r="A237" s="56" t="s">
        <v>317</v>
      </c>
      <c r="B237" s="57" t="s">
        <v>7</v>
      </c>
      <c r="C237" s="58" t="s">
        <v>67</v>
      </c>
      <c r="D237" s="79" t="s">
        <v>319</v>
      </c>
      <c r="E237" s="170" t="s">
        <v>91</v>
      </c>
      <c r="F237" s="171"/>
      <c r="G237" s="80" t="s">
        <v>67</v>
      </c>
      <c r="H237" s="50">
        <v>20933418</v>
      </c>
      <c r="I237" s="54">
        <v>343851.93</v>
      </c>
      <c r="J237" s="55">
        <v>20589566.07</v>
      </c>
      <c r="K237" s="16" t="str">
        <f t="shared" si="3"/>
        <v>00005030000000000000</v>
      </c>
      <c r="L237" s="10" t="s">
        <v>318</v>
      </c>
    </row>
    <row r="238" spans="1:12">
      <c r="A238" s="56"/>
      <c r="B238" s="57" t="s">
        <v>7</v>
      </c>
      <c r="C238" s="58" t="s">
        <v>67</v>
      </c>
      <c r="D238" s="79" t="s">
        <v>319</v>
      </c>
      <c r="E238" s="170" t="s">
        <v>321</v>
      </c>
      <c r="F238" s="171"/>
      <c r="G238" s="80" t="s">
        <v>67</v>
      </c>
      <c r="H238" s="50">
        <v>671134</v>
      </c>
      <c r="I238" s="54">
        <v>0</v>
      </c>
      <c r="J238" s="55">
        <v>671134</v>
      </c>
      <c r="K238" s="16" t="str">
        <f t="shared" si="3"/>
        <v>000050310001L5550000</v>
      </c>
      <c r="L238" s="10" t="s">
        <v>320</v>
      </c>
    </row>
    <row r="239" spans="1:12">
      <c r="A239" s="56" t="s">
        <v>127</v>
      </c>
      <c r="B239" s="57" t="s">
        <v>7</v>
      </c>
      <c r="C239" s="58" t="s">
        <v>67</v>
      </c>
      <c r="D239" s="79" t="s">
        <v>319</v>
      </c>
      <c r="E239" s="170" t="s">
        <v>321</v>
      </c>
      <c r="F239" s="171"/>
      <c r="G239" s="80" t="s">
        <v>129</v>
      </c>
      <c r="H239" s="50">
        <v>671134</v>
      </c>
      <c r="I239" s="54">
        <v>0</v>
      </c>
      <c r="J239" s="55">
        <v>671134</v>
      </c>
      <c r="K239" s="16" t="str">
        <f t="shared" si="3"/>
        <v>000050310001L5550800</v>
      </c>
      <c r="L239" s="10" t="s">
        <v>322</v>
      </c>
    </row>
    <row r="240" spans="1:12" ht="45">
      <c r="A240" s="56" t="s">
        <v>187</v>
      </c>
      <c r="B240" s="57" t="s">
        <v>7</v>
      </c>
      <c r="C240" s="58" t="s">
        <v>67</v>
      </c>
      <c r="D240" s="79" t="s">
        <v>319</v>
      </c>
      <c r="E240" s="170" t="s">
        <v>321</v>
      </c>
      <c r="F240" s="171"/>
      <c r="G240" s="80" t="s">
        <v>189</v>
      </c>
      <c r="H240" s="50">
        <v>671134</v>
      </c>
      <c r="I240" s="54">
        <v>0</v>
      </c>
      <c r="J240" s="55">
        <v>671134</v>
      </c>
      <c r="K240" s="16" t="str">
        <f t="shared" si="3"/>
        <v>000050310001L5550810</v>
      </c>
      <c r="L240" s="10" t="s">
        <v>323</v>
      </c>
    </row>
    <row r="241" spans="1:12" s="7" customFormat="1" ht="45">
      <c r="A241" s="59" t="s">
        <v>190</v>
      </c>
      <c r="B241" s="60" t="s">
        <v>7</v>
      </c>
      <c r="C241" s="61" t="s">
        <v>67</v>
      </c>
      <c r="D241" s="81" t="s">
        <v>319</v>
      </c>
      <c r="E241" s="160" t="s">
        <v>321</v>
      </c>
      <c r="F241" s="161"/>
      <c r="G241" s="82" t="s">
        <v>191</v>
      </c>
      <c r="H241" s="62">
        <v>671134</v>
      </c>
      <c r="I241" s="63">
        <v>0</v>
      </c>
      <c r="J241" s="64">
        <f>IF(IF(H241="",0,H241)=0,0,(IF(H241&gt;0,IF(I241&gt;H241,0,H241-I241),IF(I241&gt;H241,H241-I241,0))))</f>
        <v>671134</v>
      </c>
      <c r="K241" s="16" t="str">
        <f t="shared" si="3"/>
        <v>000050310001L5550811</v>
      </c>
      <c r="L241" s="6" t="str">
        <f>C241 &amp; D241 &amp;E241 &amp; F241 &amp; G241</f>
        <v>000050310001L5550811</v>
      </c>
    </row>
    <row r="242" spans="1:12">
      <c r="A242" s="56"/>
      <c r="B242" s="57" t="s">
        <v>7</v>
      </c>
      <c r="C242" s="58" t="s">
        <v>67</v>
      </c>
      <c r="D242" s="79" t="s">
        <v>319</v>
      </c>
      <c r="E242" s="170" t="s">
        <v>325</v>
      </c>
      <c r="F242" s="171"/>
      <c r="G242" s="80" t="s">
        <v>67</v>
      </c>
      <c r="H242" s="50">
        <v>2768866</v>
      </c>
      <c r="I242" s="54">
        <v>0</v>
      </c>
      <c r="J242" s="55">
        <v>2768866</v>
      </c>
      <c r="K242" s="16" t="str">
        <f t="shared" si="3"/>
        <v>000050310002L5550000</v>
      </c>
      <c r="L242" s="10" t="s">
        <v>324</v>
      </c>
    </row>
    <row r="243" spans="1:12" ht="22.5">
      <c r="A243" s="56" t="s">
        <v>98</v>
      </c>
      <c r="B243" s="57" t="s">
        <v>7</v>
      </c>
      <c r="C243" s="58" t="s">
        <v>67</v>
      </c>
      <c r="D243" s="79" t="s">
        <v>319</v>
      </c>
      <c r="E243" s="170" t="s">
        <v>325</v>
      </c>
      <c r="F243" s="171"/>
      <c r="G243" s="80" t="s">
        <v>7</v>
      </c>
      <c r="H243" s="50">
        <v>2768866</v>
      </c>
      <c r="I243" s="54">
        <v>0</v>
      </c>
      <c r="J243" s="55">
        <v>2768866</v>
      </c>
      <c r="K243" s="16" t="str">
        <f t="shared" si="3"/>
        <v>000050310002L5550200</v>
      </c>
      <c r="L243" s="10" t="s">
        <v>326</v>
      </c>
    </row>
    <row r="244" spans="1:12" ht="22.5">
      <c r="A244" s="56" t="s">
        <v>100</v>
      </c>
      <c r="B244" s="57" t="s">
        <v>7</v>
      </c>
      <c r="C244" s="58" t="s">
        <v>67</v>
      </c>
      <c r="D244" s="79" t="s">
        <v>319</v>
      </c>
      <c r="E244" s="170" t="s">
        <v>325</v>
      </c>
      <c r="F244" s="171"/>
      <c r="G244" s="80" t="s">
        <v>102</v>
      </c>
      <c r="H244" s="50">
        <v>2768866</v>
      </c>
      <c r="I244" s="54">
        <v>0</v>
      </c>
      <c r="J244" s="55">
        <v>2768866</v>
      </c>
      <c r="K244" s="16" t="str">
        <f t="shared" si="3"/>
        <v>000050310002L5550240</v>
      </c>
      <c r="L244" s="10" t="s">
        <v>327</v>
      </c>
    </row>
    <row r="245" spans="1:12" s="7" customFormat="1">
      <c r="A245" s="59" t="s">
        <v>103</v>
      </c>
      <c r="B245" s="60" t="s">
        <v>7</v>
      </c>
      <c r="C245" s="61" t="s">
        <v>67</v>
      </c>
      <c r="D245" s="81" t="s">
        <v>319</v>
      </c>
      <c r="E245" s="160" t="s">
        <v>325</v>
      </c>
      <c r="F245" s="161"/>
      <c r="G245" s="82" t="s">
        <v>104</v>
      </c>
      <c r="H245" s="62">
        <v>2768866</v>
      </c>
      <c r="I245" s="63">
        <v>0</v>
      </c>
      <c r="J245" s="64">
        <f>IF(IF(H245="",0,H245)=0,0,(IF(H245&gt;0,IF(I245&gt;H245,0,H245-I245),IF(I245&gt;H245,H245-I245,0))))</f>
        <v>2768866</v>
      </c>
      <c r="K245" s="16" t="str">
        <f t="shared" si="3"/>
        <v>000050310002L5550244</v>
      </c>
      <c r="L245" s="6" t="str">
        <f>C245 &amp; D245 &amp;E245 &amp; F245 &amp; G245</f>
        <v>000050310002L5550244</v>
      </c>
    </row>
    <row r="246" spans="1:12">
      <c r="A246" s="56"/>
      <c r="B246" s="57" t="s">
        <v>7</v>
      </c>
      <c r="C246" s="58" t="s">
        <v>67</v>
      </c>
      <c r="D246" s="79" t="s">
        <v>319</v>
      </c>
      <c r="E246" s="170" t="s">
        <v>329</v>
      </c>
      <c r="F246" s="171"/>
      <c r="G246" s="80" t="s">
        <v>67</v>
      </c>
      <c r="H246" s="50">
        <v>60000</v>
      </c>
      <c r="I246" s="54">
        <v>0</v>
      </c>
      <c r="J246" s="55">
        <v>60000</v>
      </c>
      <c r="K246" s="16" t="str">
        <f t="shared" si="3"/>
        <v>00005031000460240000</v>
      </c>
      <c r="L246" s="10" t="s">
        <v>328</v>
      </c>
    </row>
    <row r="247" spans="1:12" ht="22.5">
      <c r="A247" s="56" t="s">
        <v>98</v>
      </c>
      <c r="B247" s="57" t="s">
        <v>7</v>
      </c>
      <c r="C247" s="58" t="s">
        <v>67</v>
      </c>
      <c r="D247" s="79" t="s">
        <v>319</v>
      </c>
      <c r="E247" s="170" t="s">
        <v>329</v>
      </c>
      <c r="F247" s="171"/>
      <c r="G247" s="80" t="s">
        <v>7</v>
      </c>
      <c r="H247" s="50">
        <v>60000</v>
      </c>
      <c r="I247" s="54">
        <v>0</v>
      </c>
      <c r="J247" s="55">
        <v>60000</v>
      </c>
      <c r="K247" s="16" t="str">
        <f t="shared" si="3"/>
        <v>00005031000460240200</v>
      </c>
      <c r="L247" s="10" t="s">
        <v>330</v>
      </c>
    </row>
    <row r="248" spans="1:12" ht="22.5">
      <c r="A248" s="56" t="s">
        <v>100</v>
      </c>
      <c r="B248" s="57" t="s">
        <v>7</v>
      </c>
      <c r="C248" s="58" t="s">
        <v>67</v>
      </c>
      <c r="D248" s="79" t="s">
        <v>319</v>
      </c>
      <c r="E248" s="170" t="s">
        <v>329</v>
      </c>
      <c r="F248" s="171"/>
      <c r="G248" s="80" t="s">
        <v>102</v>
      </c>
      <c r="H248" s="50">
        <v>60000</v>
      </c>
      <c r="I248" s="54">
        <v>0</v>
      </c>
      <c r="J248" s="55">
        <v>60000</v>
      </c>
      <c r="K248" s="16" t="str">
        <f t="shared" si="3"/>
        <v>00005031000460240240</v>
      </c>
      <c r="L248" s="10" t="s">
        <v>331</v>
      </c>
    </row>
    <row r="249" spans="1:12" s="7" customFormat="1">
      <c r="A249" s="59" t="s">
        <v>103</v>
      </c>
      <c r="B249" s="60" t="s">
        <v>7</v>
      </c>
      <c r="C249" s="61" t="s">
        <v>67</v>
      </c>
      <c r="D249" s="81" t="s">
        <v>319</v>
      </c>
      <c r="E249" s="160" t="s">
        <v>329</v>
      </c>
      <c r="F249" s="161"/>
      <c r="G249" s="82" t="s">
        <v>104</v>
      </c>
      <c r="H249" s="62">
        <v>60000</v>
      </c>
      <c r="I249" s="63">
        <v>0</v>
      </c>
      <c r="J249" s="64">
        <f>IF(IF(H249="",0,H249)=0,0,(IF(H249&gt;0,IF(I249&gt;H249,0,H249-I249),IF(I249&gt;H249,H249-I249,0))))</f>
        <v>60000</v>
      </c>
      <c r="K249" s="16" t="str">
        <f t="shared" si="3"/>
        <v>00005031000460240244</v>
      </c>
      <c r="L249" s="6" t="str">
        <f>C249 &amp; D249 &amp;E249 &amp; F249 &amp; G249</f>
        <v>00005031000460240244</v>
      </c>
    </row>
    <row r="250" spans="1:12">
      <c r="A250" s="56"/>
      <c r="B250" s="57" t="s">
        <v>7</v>
      </c>
      <c r="C250" s="58" t="s">
        <v>67</v>
      </c>
      <c r="D250" s="79" t="s">
        <v>319</v>
      </c>
      <c r="E250" s="170" t="s">
        <v>333</v>
      </c>
      <c r="F250" s="171"/>
      <c r="G250" s="80" t="s">
        <v>67</v>
      </c>
      <c r="H250" s="50">
        <v>6334032.0300000003</v>
      </c>
      <c r="I250" s="54">
        <v>303889.74</v>
      </c>
      <c r="J250" s="55">
        <v>6030142.29</v>
      </c>
      <c r="K250" s="16" t="str">
        <f t="shared" si="3"/>
        <v>00005032210160010000</v>
      </c>
      <c r="L250" s="10" t="s">
        <v>332</v>
      </c>
    </row>
    <row r="251" spans="1:12" ht="22.5">
      <c r="A251" s="56" t="s">
        <v>98</v>
      </c>
      <c r="B251" s="57" t="s">
        <v>7</v>
      </c>
      <c r="C251" s="58" t="s">
        <v>67</v>
      </c>
      <c r="D251" s="79" t="s">
        <v>319</v>
      </c>
      <c r="E251" s="170" t="s">
        <v>333</v>
      </c>
      <c r="F251" s="171"/>
      <c r="G251" s="80" t="s">
        <v>7</v>
      </c>
      <c r="H251" s="50">
        <v>6334032.0300000003</v>
      </c>
      <c r="I251" s="54">
        <v>303889.74</v>
      </c>
      <c r="J251" s="55">
        <v>6030142.29</v>
      </c>
      <c r="K251" s="16" t="str">
        <f t="shared" si="3"/>
        <v>00005032210160010200</v>
      </c>
      <c r="L251" s="10" t="s">
        <v>334</v>
      </c>
    </row>
    <row r="252" spans="1:12" ht="22.5">
      <c r="A252" s="56" t="s">
        <v>100</v>
      </c>
      <c r="B252" s="57" t="s">
        <v>7</v>
      </c>
      <c r="C252" s="58" t="s">
        <v>67</v>
      </c>
      <c r="D252" s="79" t="s">
        <v>319</v>
      </c>
      <c r="E252" s="170" t="s">
        <v>333</v>
      </c>
      <c r="F252" s="171"/>
      <c r="G252" s="80" t="s">
        <v>102</v>
      </c>
      <c r="H252" s="50">
        <v>6334032.0300000003</v>
      </c>
      <c r="I252" s="54">
        <v>303889.74</v>
      </c>
      <c r="J252" s="55">
        <v>6030142.29</v>
      </c>
      <c r="K252" s="16" t="str">
        <f t="shared" si="3"/>
        <v>00005032210160010240</v>
      </c>
      <c r="L252" s="10" t="s">
        <v>335</v>
      </c>
    </row>
    <row r="253" spans="1:12" s="7" customFormat="1">
      <c r="A253" s="59" t="s">
        <v>103</v>
      </c>
      <c r="B253" s="60" t="s">
        <v>7</v>
      </c>
      <c r="C253" s="61" t="s">
        <v>67</v>
      </c>
      <c r="D253" s="81" t="s">
        <v>319</v>
      </c>
      <c r="E253" s="160" t="s">
        <v>333</v>
      </c>
      <c r="F253" s="161"/>
      <c r="G253" s="82" t="s">
        <v>104</v>
      </c>
      <c r="H253" s="62">
        <v>6334032.0300000003</v>
      </c>
      <c r="I253" s="63">
        <v>303889.74</v>
      </c>
      <c r="J253" s="64">
        <f>IF(IF(H253="",0,H253)=0,0,(IF(H253&gt;0,IF(I253&gt;H253,0,H253-I253),IF(I253&gt;H253,H253-I253,0))))</f>
        <v>6030142.29</v>
      </c>
      <c r="K253" s="16" t="str">
        <f t="shared" si="3"/>
        <v>00005032210160010244</v>
      </c>
      <c r="L253" s="6" t="str">
        <f>C253 &amp; D253 &amp;E253 &amp; F253 &amp; G253</f>
        <v>00005032210160010244</v>
      </c>
    </row>
    <row r="254" spans="1:12">
      <c r="A254" s="56"/>
      <c r="B254" s="57" t="s">
        <v>7</v>
      </c>
      <c r="C254" s="58" t="s">
        <v>67</v>
      </c>
      <c r="D254" s="79" t="s">
        <v>319</v>
      </c>
      <c r="E254" s="170" t="s">
        <v>337</v>
      </c>
      <c r="F254" s="171"/>
      <c r="G254" s="80" t="s">
        <v>67</v>
      </c>
      <c r="H254" s="50">
        <v>2890201.92</v>
      </c>
      <c r="I254" s="54">
        <v>0</v>
      </c>
      <c r="J254" s="55">
        <v>2890201.92</v>
      </c>
      <c r="K254" s="16" t="str">
        <f t="shared" si="3"/>
        <v>00005032210160011000</v>
      </c>
      <c r="L254" s="10" t="s">
        <v>336</v>
      </c>
    </row>
    <row r="255" spans="1:12" ht="22.5">
      <c r="A255" s="56" t="s">
        <v>197</v>
      </c>
      <c r="B255" s="57" t="s">
        <v>7</v>
      </c>
      <c r="C255" s="58" t="s">
        <v>67</v>
      </c>
      <c r="D255" s="79" t="s">
        <v>319</v>
      </c>
      <c r="E255" s="170" t="s">
        <v>337</v>
      </c>
      <c r="F255" s="171"/>
      <c r="G255" s="80" t="s">
        <v>199</v>
      </c>
      <c r="H255" s="50">
        <v>2890201.92</v>
      </c>
      <c r="I255" s="54">
        <v>0</v>
      </c>
      <c r="J255" s="55">
        <v>2890201.92</v>
      </c>
      <c r="K255" s="16" t="str">
        <f t="shared" si="3"/>
        <v>00005032210160011400</v>
      </c>
      <c r="L255" s="10" t="s">
        <v>338</v>
      </c>
    </row>
    <row r="256" spans="1:12">
      <c r="A256" s="56" t="s">
        <v>200</v>
      </c>
      <c r="B256" s="57" t="s">
        <v>7</v>
      </c>
      <c r="C256" s="58" t="s">
        <v>67</v>
      </c>
      <c r="D256" s="79" t="s">
        <v>319</v>
      </c>
      <c r="E256" s="170" t="s">
        <v>337</v>
      </c>
      <c r="F256" s="171"/>
      <c r="G256" s="80" t="s">
        <v>202</v>
      </c>
      <c r="H256" s="50">
        <v>2890201.92</v>
      </c>
      <c r="I256" s="54">
        <v>0</v>
      </c>
      <c r="J256" s="55">
        <v>2890201.92</v>
      </c>
      <c r="K256" s="16" t="str">
        <f t="shared" si="3"/>
        <v>00005032210160011410</v>
      </c>
      <c r="L256" s="10" t="s">
        <v>339</v>
      </c>
    </row>
    <row r="257" spans="1:12" s="7" customFormat="1" ht="33.75">
      <c r="A257" s="59" t="s">
        <v>203</v>
      </c>
      <c r="B257" s="60" t="s">
        <v>7</v>
      </c>
      <c r="C257" s="61" t="s">
        <v>67</v>
      </c>
      <c r="D257" s="81" t="s">
        <v>319</v>
      </c>
      <c r="E257" s="160" t="s">
        <v>337</v>
      </c>
      <c r="F257" s="161"/>
      <c r="G257" s="82" t="s">
        <v>204</v>
      </c>
      <c r="H257" s="62">
        <v>2890201.92</v>
      </c>
      <c r="I257" s="63">
        <v>0</v>
      </c>
      <c r="J257" s="64">
        <f>IF(IF(H257="",0,H257)=0,0,(IF(H257&gt;0,IF(I257&gt;H257,0,H257-I257),IF(I257&gt;H257,H257-I257,0))))</f>
        <v>2890201.92</v>
      </c>
      <c r="K257" s="16" t="str">
        <f t="shared" si="3"/>
        <v>00005032210160011414</v>
      </c>
      <c r="L257" s="6" t="str">
        <f>C257 &amp; D257 &amp;E257 &amp; F257 &amp; G257</f>
        <v>00005032210160011414</v>
      </c>
    </row>
    <row r="258" spans="1:12">
      <c r="A258" s="56"/>
      <c r="B258" s="57" t="s">
        <v>7</v>
      </c>
      <c r="C258" s="58" t="s">
        <v>67</v>
      </c>
      <c r="D258" s="79" t="s">
        <v>319</v>
      </c>
      <c r="E258" s="170" t="s">
        <v>341</v>
      </c>
      <c r="F258" s="171"/>
      <c r="G258" s="80" t="s">
        <v>67</v>
      </c>
      <c r="H258" s="50">
        <v>3081456</v>
      </c>
      <c r="I258" s="54">
        <v>0</v>
      </c>
      <c r="J258" s="55">
        <v>3081456</v>
      </c>
      <c r="K258" s="16" t="str">
        <f t="shared" si="3"/>
        <v>00005032220160030000</v>
      </c>
      <c r="L258" s="10" t="s">
        <v>340</v>
      </c>
    </row>
    <row r="259" spans="1:12" ht="22.5">
      <c r="A259" s="56" t="s">
        <v>98</v>
      </c>
      <c r="B259" s="57" t="s">
        <v>7</v>
      </c>
      <c r="C259" s="58" t="s">
        <v>67</v>
      </c>
      <c r="D259" s="79" t="s">
        <v>319</v>
      </c>
      <c r="E259" s="170" t="s">
        <v>341</v>
      </c>
      <c r="F259" s="171"/>
      <c r="G259" s="80" t="s">
        <v>7</v>
      </c>
      <c r="H259" s="50">
        <v>3081456</v>
      </c>
      <c r="I259" s="54">
        <v>0</v>
      </c>
      <c r="J259" s="55">
        <v>3081456</v>
      </c>
      <c r="K259" s="16" t="str">
        <f t="shared" si="3"/>
        <v>00005032220160030200</v>
      </c>
      <c r="L259" s="10" t="s">
        <v>342</v>
      </c>
    </row>
    <row r="260" spans="1:12" ht="22.5">
      <c r="A260" s="56" t="s">
        <v>100</v>
      </c>
      <c r="B260" s="57" t="s">
        <v>7</v>
      </c>
      <c r="C260" s="58" t="s">
        <v>67</v>
      </c>
      <c r="D260" s="79" t="s">
        <v>319</v>
      </c>
      <c r="E260" s="170" t="s">
        <v>341</v>
      </c>
      <c r="F260" s="171"/>
      <c r="G260" s="80" t="s">
        <v>102</v>
      </c>
      <c r="H260" s="50">
        <v>3081456</v>
      </c>
      <c r="I260" s="54">
        <v>0</v>
      </c>
      <c r="J260" s="55">
        <v>3081456</v>
      </c>
      <c r="K260" s="16" t="str">
        <f t="shared" ref="K260:K323" si="4">C260 &amp; D260 &amp;E260 &amp; F260 &amp; G260</f>
        <v>00005032220160030240</v>
      </c>
      <c r="L260" s="10" t="s">
        <v>343</v>
      </c>
    </row>
    <row r="261" spans="1:12" s="7" customFormat="1">
      <c r="A261" s="59" t="s">
        <v>103</v>
      </c>
      <c r="B261" s="60" t="s">
        <v>7</v>
      </c>
      <c r="C261" s="61" t="s">
        <v>67</v>
      </c>
      <c r="D261" s="81" t="s">
        <v>319</v>
      </c>
      <c r="E261" s="160" t="s">
        <v>341</v>
      </c>
      <c r="F261" s="161"/>
      <c r="G261" s="82" t="s">
        <v>104</v>
      </c>
      <c r="H261" s="62">
        <v>3081456</v>
      </c>
      <c r="I261" s="63">
        <v>0</v>
      </c>
      <c r="J261" s="64">
        <f>IF(IF(H261="",0,H261)=0,0,(IF(H261&gt;0,IF(I261&gt;H261,0,H261-I261),IF(I261&gt;H261,H261-I261,0))))</f>
        <v>3081456</v>
      </c>
      <c r="K261" s="16" t="str">
        <f t="shared" si="4"/>
        <v>00005032220160030244</v>
      </c>
      <c r="L261" s="6" t="str">
        <f>C261 &amp; D261 &amp;E261 &amp; F261 &amp; G261</f>
        <v>00005032220160030244</v>
      </c>
    </row>
    <row r="262" spans="1:12">
      <c r="A262" s="56"/>
      <c r="B262" s="57" t="s">
        <v>7</v>
      </c>
      <c r="C262" s="58" t="s">
        <v>67</v>
      </c>
      <c r="D262" s="79" t="s">
        <v>319</v>
      </c>
      <c r="E262" s="170" t="s">
        <v>345</v>
      </c>
      <c r="F262" s="171"/>
      <c r="G262" s="80" t="s">
        <v>67</v>
      </c>
      <c r="H262" s="50">
        <v>284136.19</v>
      </c>
      <c r="I262" s="54">
        <v>14136.19</v>
      </c>
      <c r="J262" s="55">
        <v>270000</v>
      </c>
      <c r="K262" s="16" t="str">
        <f t="shared" si="4"/>
        <v>00005032230160040000</v>
      </c>
      <c r="L262" s="10" t="s">
        <v>344</v>
      </c>
    </row>
    <row r="263" spans="1:12" ht="22.5">
      <c r="A263" s="56" t="s">
        <v>98</v>
      </c>
      <c r="B263" s="57" t="s">
        <v>7</v>
      </c>
      <c r="C263" s="58" t="s">
        <v>67</v>
      </c>
      <c r="D263" s="79" t="s">
        <v>319</v>
      </c>
      <c r="E263" s="170" t="s">
        <v>345</v>
      </c>
      <c r="F263" s="171"/>
      <c r="G263" s="80" t="s">
        <v>7</v>
      </c>
      <c r="H263" s="50">
        <v>284136.19</v>
      </c>
      <c r="I263" s="54">
        <v>14136.19</v>
      </c>
      <c r="J263" s="55">
        <v>270000</v>
      </c>
      <c r="K263" s="16" t="str">
        <f t="shared" si="4"/>
        <v>00005032230160040200</v>
      </c>
      <c r="L263" s="10" t="s">
        <v>346</v>
      </c>
    </row>
    <row r="264" spans="1:12" ht="22.5">
      <c r="A264" s="56" t="s">
        <v>100</v>
      </c>
      <c r="B264" s="57" t="s">
        <v>7</v>
      </c>
      <c r="C264" s="58" t="s">
        <v>67</v>
      </c>
      <c r="D264" s="79" t="s">
        <v>319</v>
      </c>
      <c r="E264" s="170" t="s">
        <v>345</v>
      </c>
      <c r="F264" s="171"/>
      <c r="G264" s="80" t="s">
        <v>102</v>
      </c>
      <c r="H264" s="50">
        <v>284136.19</v>
      </c>
      <c r="I264" s="54">
        <v>14136.19</v>
      </c>
      <c r="J264" s="55">
        <v>270000</v>
      </c>
      <c r="K264" s="16" t="str">
        <f t="shared" si="4"/>
        <v>00005032230160040240</v>
      </c>
      <c r="L264" s="10" t="s">
        <v>347</v>
      </c>
    </row>
    <row r="265" spans="1:12" s="7" customFormat="1">
      <c r="A265" s="59" t="s">
        <v>103</v>
      </c>
      <c r="B265" s="60" t="s">
        <v>7</v>
      </c>
      <c r="C265" s="61" t="s">
        <v>67</v>
      </c>
      <c r="D265" s="81" t="s">
        <v>319</v>
      </c>
      <c r="E265" s="160" t="s">
        <v>345</v>
      </c>
      <c r="F265" s="161"/>
      <c r="G265" s="82" t="s">
        <v>104</v>
      </c>
      <c r="H265" s="62">
        <v>284136.19</v>
      </c>
      <c r="I265" s="63">
        <v>14136.19</v>
      </c>
      <c r="J265" s="64">
        <f>IF(IF(H265="",0,H265)=0,0,(IF(H265&gt;0,IF(I265&gt;H265,0,H265-I265),IF(I265&gt;H265,H265-I265,0))))</f>
        <v>270000</v>
      </c>
      <c r="K265" s="16" t="str">
        <f t="shared" si="4"/>
        <v>00005032230160040244</v>
      </c>
      <c r="L265" s="6" t="str">
        <f>C265 &amp; D265 &amp;E265 &amp; F265 &amp; G265</f>
        <v>00005032230160040244</v>
      </c>
    </row>
    <row r="266" spans="1:12">
      <c r="A266" s="56"/>
      <c r="B266" s="57" t="s">
        <v>7</v>
      </c>
      <c r="C266" s="58" t="s">
        <v>67</v>
      </c>
      <c r="D266" s="79" t="s">
        <v>319</v>
      </c>
      <c r="E266" s="170" t="s">
        <v>349</v>
      </c>
      <c r="F266" s="171"/>
      <c r="G266" s="80" t="s">
        <v>67</v>
      </c>
      <c r="H266" s="50">
        <v>4843591.8600000003</v>
      </c>
      <c r="I266" s="54">
        <v>25826</v>
      </c>
      <c r="J266" s="55">
        <v>4817765.8600000003</v>
      </c>
      <c r="K266" s="16" t="str">
        <f t="shared" si="4"/>
        <v>00005032240160050000</v>
      </c>
      <c r="L266" s="10" t="s">
        <v>348</v>
      </c>
    </row>
    <row r="267" spans="1:12" ht="22.5">
      <c r="A267" s="56" t="s">
        <v>98</v>
      </c>
      <c r="B267" s="57" t="s">
        <v>7</v>
      </c>
      <c r="C267" s="58" t="s">
        <v>67</v>
      </c>
      <c r="D267" s="79" t="s">
        <v>319</v>
      </c>
      <c r="E267" s="170" t="s">
        <v>349</v>
      </c>
      <c r="F267" s="171"/>
      <c r="G267" s="80" t="s">
        <v>7</v>
      </c>
      <c r="H267" s="50">
        <v>4843591.8600000003</v>
      </c>
      <c r="I267" s="54">
        <v>25826</v>
      </c>
      <c r="J267" s="55">
        <v>4817765.8600000003</v>
      </c>
      <c r="K267" s="16" t="str">
        <f t="shared" si="4"/>
        <v>00005032240160050200</v>
      </c>
      <c r="L267" s="10" t="s">
        <v>350</v>
      </c>
    </row>
    <row r="268" spans="1:12" ht="22.5">
      <c r="A268" s="56" t="s">
        <v>100</v>
      </c>
      <c r="B268" s="57" t="s">
        <v>7</v>
      </c>
      <c r="C268" s="58" t="s">
        <v>67</v>
      </c>
      <c r="D268" s="79" t="s">
        <v>319</v>
      </c>
      <c r="E268" s="170" t="s">
        <v>349</v>
      </c>
      <c r="F268" s="171"/>
      <c r="G268" s="80" t="s">
        <v>102</v>
      </c>
      <c r="H268" s="50">
        <v>4843591.8600000003</v>
      </c>
      <c r="I268" s="54">
        <v>25826</v>
      </c>
      <c r="J268" s="55">
        <v>4817765.8600000003</v>
      </c>
      <c r="K268" s="16" t="str">
        <f t="shared" si="4"/>
        <v>00005032240160050240</v>
      </c>
      <c r="L268" s="10" t="s">
        <v>351</v>
      </c>
    </row>
    <row r="269" spans="1:12" s="7" customFormat="1">
      <c r="A269" s="59" t="s">
        <v>103</v>
      </c>
      <c r="B269" s="60" t="s">
        <v>7</v>
      </c>
      <c r="C269" s="61" t="s">
        <v>67</v>
      </c>
      <c r="D269" s="81" t="s">
        <v>319</v>
      </c>
      <c r="E269" s="160" t="s">
        <v>349</v>
      </c>
      <c r="F269" s="161"/>
      <c r="G269" s="82" t="s">
        <v>104</v>
      </c>
      <c r="H269" s="62">
        <v>4843591.8600000003</v>
      </c>
      <c r="I269" s="63">
        <v>25826</v>
      </c>
      <c r="J269" s="64">
        <f>IF(IF(H269="",0,H269)=0,0,(IF(H269&gt;0,IF(I269&gt;H269,0,H269-I269),IF(I269&gt;H269,H269-I269,0))))</f>
        <v>4817765.8600000003</v>
      </c>
      <c r="K269" s="16" t="str">
        <f t="shared" si="4"/>
        <v>00005032240160050244</v>
      </c>
      <c r="L269" s="6" t="str">
        <f>C269 &amp; D269 &amp;E269 &amp; F269 &amp; G269</f>
        <v>00005032240160050244</v>
      </c>
    </row>
    <row r="270" spans="1:12" ht="22.5">
      <c r="A270" s="56" t="s">
        <v>352</v>
      </c>
      <c r="B270" s="57" t="s">
        <v>7</v>
      </c>
      <c r="C270" s="58" t="s">
        <v>67</v>
      </c>
      <c r="D270" s="79" t="s">
        <v>354</v>
      </c>
      <c r="E270" s="170" t="s">
        <v>91</v>
      </c>
      <c r="F270" s="171"/>
      <c r="G270" s="80" t="s">
        <v>67</v>
      </c>
      <c r="H270" s="50">
        <v>292950</v>
      </c>
      <c r="I270" s="54">
        <v>8000</v>
      </c>
      <c r="J270" s="55">
        <v>284950</v>
      </c>
      <c r="K270" s="16" t="str">
        <f t="shared" si="4"/>
        <v>00005050000000000000</v>
      </c>
      <c r="L270" s="10" t="s">
        <v>353</v>
      </c>
    </row>
    <row r="271" spans="1:12">
      <c r="A271" s="56"/>
      <c r="B271" s="57" t="s">
        <v>7</v>
      </c>
      <c r="C271" s="58" t="s">
        <v>67</v>
      </c>
      <c r="D271" s="79" t="s">
        <v>354</v>
      </c>
      <c r="E271" s="170" t="s">
        <v>356</v>
      </c>
      <c r="F271" s="171"/>
      <c r="G271" s="80" t="s">
        <v>67</v>
      </c>
      <c r="H271" s="50">
        <v>225000</v>
      </c>
      <c r="I271" s="54">
        <v>8000</v>
      </c>
      <c r="J271" s="55">
        <v>217000</v>
      </c>
      <c r="K271" s="16" t="str">
        <f t="shared" si="4"/>
        <v>00005059450010031000</v>
      </c>
      <c r="L271" s="10" t="s">
        <v>355</v>
      </c>
    </row>
    <row r="272" spans="1:12" ht="22.5">
      <c r="A272" s="56" t="s">
        <v>357</v>
      </c>
      <c r="B272" s="57" t="s">
        <v>7</v>
      </c>
      <c r="C272" s="58" t="s">
        <v>67</v>
      </c>
      <c r="D272" s="79" t="s">
        <v>354</v>
      </c>
      <c r="E272" s="170" t="s">
        <v>356</v>
      </c>
      <c r="F272" s="171"/>
      <c r="G272" s="80" t="s">
        <v>359</v>
      </c>
      <c r="H272" s="50">
        <v>225000</v>
      </c>
      <c r="I272" s="54">
        <v>8000</v>
      </c>
      <c r="J272" s="55">
        <v>217000</v>
      </c>
      <c r="K272" s="16" t="str">
        <f t="shared" si="4"/>
        <v>00005059450010031600</v>
      </c>
      <c r="L272" s="10" t="s">
        <v>358</v>
      </c>
    </row>
    <row r="273" spans="1:12">
      <c r="A273" s="56" t="s">
        <v>360</v>
      </c>
      <c r="B273" s="57" t="s">
        <v>7</v>
      </c>
      <c r="C273" s="58" t="s">
        <v>67</v>
      </c>
      <c r="D273" s="79" t="s">
        <v>354</v>
      </c>
      <c r="E273" s="170" t="s">
        <v>356</v>
      </c>
      <c r="F273" s="171"/>
      <c r="G273" s="80" t="s">
        <v>13</v>
      </c>
      <c r="H273" s="50">
        <v>225000</v>
      </c>
      <c r="I273" s="54">
        <v>8000</v>
      </c>
      <c r="J273" s="55">
        <v>217000</v>
      </c>
      <c r="K273" s="16" t="str">
        <f t="shared" si="4"/>
        <v>00005059450010031620</v>
      </c>
      <c r="L273" s="10" t="s">
        <v>361</v>
      </c>
    </row>
    <row r="274" spans="1:12" s="7" customFormat="1" ht="45">
      <c r="A274" s="59" t="s">
        <v>362</v>
      </c>
      <c r="B274" s="60" t="s">
        <v>7</v>
      </c>
      <c r="C274" s="61" t="s">
        <v>67</v>
      </c>
      <c r="D274" s="81" t="s">
        <v>354</v>
      </c>
      <c r="E274" s="160" t="s">
        <v>356</v>
      </c>
      <c r="F274" s="161"/>
      <c r="G274" s="82" t="s">
        <v>363</v>
      </c>
      <c r="H274" s="62">
        <v>225000</v>
      </c>
      <c r="I274" s="63">
        <v>8000</v>
      </c>
      <c r="J274" s="64">
        <f>IF(IF(H274="",0,H274)=0,0,(IF(H274&gt;0,IF(I274&gt;H274,0,H274-I274),IF(I274&gt;H274,H274-I274,0))))</f>
        <v>217000</v>
      </c>
      <c r="K274" s="16" t="str">
        <f t="shared" si="4"/>
        <v>00005059450010031621</v>
      </c>
      <c r="L274" s="6" t="str">
        <f>C274 &amp; D274 &amp;E274 &amp; F274 &amp; G274</f>
        <v>00005059450010031621</v>
      </c>
    </row>
    <row r="275" spans="1:12">
      <c r="A275" s="56"/>
      <c r="B275" s="57" t="s">
        <v>7</v>
      </c>
      <c r="C275" s="58" t="s">
        <v>67</v>
      </c>
      <c r="D275" s="79" t="s">
        <v>354</v>
      </c>
      <c r="E275" s="170" t="s">
        <v>365</v>
      </c>
      <c r="F275" s="171"/>
      <c r="G275" s="80" t="s">
        <v>67</v>
      </c>
      <c r="H275" s="50">
        <v>67950</v>
      </c>
      <c r="I275" s="54">
        <v>0</v>
      </c>
      <c r="J275" s="55">
        <v>67950</v>
      </c>
      <c r="K275" s="16" t="str">
        <f t="shared" si="4"/>
        <v>00005059450010032000</v>
      </c>
      <c r="L275" s="10" t="s">
        <v>364</v>
      </c>
    </row>
    <row r="276" spans="1:12" ht="22.5">
      <c r="A276" s="56" t="s">
        <v>357</v>
      </c>
      <c r="B276" s="57" t="s">
        <v>7</v>
      </c>
      <c r="C276" s="58" t="s">
        <v>67</v>
      </c>
      <c r="D276" s="79" t="s">
        <v>354</v>
      </c>
      <c r="E276" s="170" t="s">
        <v>365</v>
      </c>
      <c r="F276" s="171"/>
      <c r="G276" s="80" t="s">
        <v>359</v>
      </c>
      <c r="H276" s="50">
        <v>67950</v>
      </c>
      <c r="I276" s="54">
        <v>0</v>
      </c>
      <c r="J276" s="55">
        <v>67950</v>
      </c>
      <c r="K276" s="16" t="str">
        <f t="shared" si="4"/>
        <v>00005059450010032600</v>
      </c>
      <c r="L276" s="10" t="s">
        <v>366</v>
      </c>
    </row>
    <row r="277" spans="1:12">
      <c r="A277" s="56" t="s">
        <v>360</v>
      </c>
      <c r="B277" s="57" t="s">
        <v>7</v>
      </c>
      <c r="C277" s="58" t="s">
        <v>67</v>
      </c>
      <c r="D277" s="79" t="s">
        <v>354</v>
      </c>
      <c r="E277" s="170" t="s">
        <v>365</v>
      </c>
      <c r="F277" s="171"/>
      <c r="G277" s="80" t="s">
        <v>13</v>
      </c>
      <c r="H277" s="50">
        <v>67950</v>
      </c>
      <c r="I277" s="54">
        <v>0</v>
      </c>
      <c r="J277" s="55">
        <v>67950</v>
      </c>
      <c r="K277" s="16" t="str">
        <f t="shared" si="4"/>
        <v>00005059450010032620</v>
      </c>
      <c r="L277" s="10" t="s">
        <v>367</v>
      </c>
    </row>
    <row r="278" spans="1:12" s="7" customFormat="1" ht="45">
      <c r="A278" s="59" t="s">
        <v>362</v>
      </c>
      <c r="B278" s="60" t="s">
        <v>7</v>
      </c>
      <c r="C278" s="61" t="s">
        <v>67</v>
      </c>
      <c r="D278" s="81" t="s">
        <v>354</v>
      </c>
      <c r="E278" s="160" t="s">
        <v>365</v>
      </c>
      <c r="F278" s="161"/>
      <c r="G278" s="82" t="s">
        <v>363</v>
      </c>
      <c r="H278" s="62">
        <v>67950</v>
      </c>
      <c r="I278" s="63">
        <v>0</v>
      </c>
      <c r="J278" s="64">
        <f>IF(IF(H278="",0,H278)=0,0,(IF(H278&gt;0,IF(I278&gt;H278,0,H278-I278),IF(I278&gt;H278,H278-I278,0))))</f>
        <v>67950</v>
      </c>
      <c r="K278" s="16" t="str">
        <f t="shared" si="4"/>
        <v>00005059450010032621</v>
      </c>
      <c r="L278" s="6" t="str">
        <f>C278 &amp; D278 &amp;E278 &amp; F278 &amp; G278</f>
        <v>00005059450010032621</v>
      </c>
    </row>
    <row r="279" spans="1:12">
      <c r="A279" s="56" t="s">
        <v>368</v>
      </c>
      <c r="B279" s="57" t="s">
        <v>7</v>
      </c>
      <c r="C279" s="58" t="s">
        <v>67</v>
      </c>
      <c r="D279" s="79" t="s">
        <v>370</v>
      </c>
      <c r="E279" s="170" t="s">
        <v>91</v>
      </c>
      <c r="F279" s="171"/>
      <c r="G279" s="80" t="s">
        <v>67</v>
      </c>
      <c r="H279" s="50">
        <v>42200</v>
      </c>
      <c r="I279" s="54">
        <v>0</v>
      </c>
      <c r="J279" s="55">
        <v>42200</v>
      </c>
      <c r="K279" s="16" t="str">
        <f t="shared" si="4"/>
        <v>00007000000000000000</v>
      </c>
      <c r="L279" s="10" t="s">
        <v>369</v>
      </c>
    </row>
    <row r="280" spans="1:12">
      <c r="A280" s="56" t="s">
        <v>371</v>
      </c>
      <c r="B280" s="57" t="s">
        <v>7</v>
      </c>
      <c r="C280" s="58" t="s">
        <v>67</v>
      </c>
      <c r="D280" s="79" t="s">
        <v>373</v>
      </c>
      <c r="E280" s="170" t="s">
        <v>91</v>
      </c>
      <c r="F280" s="171"/>
      <c r="G280" s="80" t="s">
        <v>67</v>
      </c>
      <c r="H280" s="50">
        <v>42200</v>
      </c>
      <c r="I280" s="54">
        <v>0</v>
      </c>
      <c r="J280" s="55">
        <v>42200</v>
      </c>
      <c r="K280" s="16" t="str">
        <f t="shared" si="4"/>
        <v>00007070000000000000</v>
      </c>
      <c r="L280" s="10" t="s">
        <v>372</v>
      </c>
    </row>
    <row r="281" spans="1:12">
      <c r="A281" s="56"/>
      <c r="B281" s="57" t="s">
        <v>7</v>
      </c>
      <c r="C281" s="58" t="s">
        <v>67</v>
      </c>
      <c r="D281" s="79" t="s">
        <v>373</v>
      </c>
      <c r="E281" s="170" t="s">
        <v>375</v>
      </c>
      <c r="F281" s="171"/>
      <c r="G281" s="80" t="s">
        <v>67</v>
      </c>
      <c r="H281" s="50">
        <v>2200</v>
      </c>
      <c r="I281" s="54">
        <v>0</v>
      </c>
      <c r="J281" s="55">
        <v>2200</v>
      </c>
      <c r="K281" s="16" t="str">
        <f t="shared" si="4"/>
        <v>00007070900221500000</v>
      </c>
      <c r="L281" s="10" t="s">
        <v>374</v>
      </c>
    </row>
    <row r="282" spans="1:12" ht="22.5">
      <c r="A282" s="56" t="s">
        <v>98</v>
      </c>
      <c r="B282" s="57" t="s">
        <v>7</v>
      </c>
      <c r="C282" s="58" t="s">
        <v>67</v>
      </c>
      <c r="D282" s="79" t="s">
        <v>373</v>
      </c>
      <c r="E282" s="170" t="s">
        <v>375</v>
      </c>
      <c r="F282" s="171"/>
      <c r="G282" s="80" t="s">
        <v>7</v>
      </c>
      <c r="H282" s="50">
        <v>2200</v>
      </c>
      <c r="I282" s="54">
        <v>0</v>
      </c>
      <c r="J282" s="55">
        <v>2200</v>
      </c>
      <c r="K282" s="16" t="str">
        <f t="shared" si="4"/>
        <v>00007070900221500200</v>
      </c>
      <c r="L282" s="10" t="s">
        <v>376</v>
      </c>
    </row>
    <row r="283" spans="1:12" ht="22.5">
      <c r="A283" s="56" t="s">
        <v>100</v>
      </c>
      <c r="B283" s="57" t="s">
        <v>7</v>
      </c>
      <c r="C283" s="58" t="s">
        <v>67</v>
      </c>
      <c r="D283" s="79" t="s">
        <v>373</v>
      </c>
      <c r="E283" s="170" t="s">
        <v>375</v>
      </c>
      <c r="F283" s="171"/>
      <c r="G283" s="80" t="s">
        <v>102</v>
      </c>
      <c r="H283" s="50">
        <v>2200</v>
      </c>
      <c r="I283" s="54">
        <v>0</v>
      </c>
      <c r="J283" s="55">
        <v>2200</v>
      </c>
      <c r="K283" s="16" t="str">
        <f t="shared" si="4"/>
        <v>00007070900221500240</v>
      </c>
      <c r="L283" s="10" t="s">
        <v>377</v>
      </c>
    </row>
    <row r="284" spans="1:12" s="7" customFormat="1">
      <c r="A284" s="59" t="s">
        <v>103</v>
      </c>
      <c r="B284" s="60" t="s">
        <v>7</v>
      </c>
      <c r="C284" s="61" t="s">
        <v>67</v>
      </c>
      <c r="D284" s="81" t="s">
        <v>373</v>
      </c>
      <c r="E284" s="160" t="s">
        <v>375</v>
      </c>
      <c r="F284" s="161"/>
      <c r="G284" s="82" t="s">
        <v>104</v>
      </c>
      <c r="H284" s="62">
        <v>2200</v>
      </c>
      <c r="I284" s="63">
        <v>0</v>
      </c>
      <c r="J284" s="64">
        <f>IF(IF(H284="",0,H284)=0,0,(IF(H284&gt;0,IF(I284&gt;H284,0,H284-I284),IF(I284&gt;H284,H284-I284,0))))</f>
        <v>2200</v>
      </c>
      <c r="K284" s="16" t="str">
        <f t="shared" si="4"/>
        <v>00007070900221500244</v>
      </c>
      <c r="L284" s="6" t="str">
        <f>C284 &amp; D284 &amp;E284 &amp; F284 &amp; G284</f>
        <v>00007070900221500244</v>
      </c>
    </row>
    <row r="285" spans="1:12">
      <c r="A285" s="56"/>
      <c r="B285" s="57" t="s">
        <v>7</v>
      </c>
      <c r="C285" s="58" t="s">
        <v>67</v>
      </c>
      <c r="D285" s="79" t="s">
        <v>373</v>
      </c>
      <c r="E285" s="170" t="s">
        <v>379</v>
      </c>
      <c r="F285" s="171"/>
      <c r="G285" s="80" t="s">
        <v>67</v>
      </c>
      <c r="H285" s="50">
        <v>40000</v>
      </c>
      <c r="I285" s="54">
        <v>0</v>
      </c>
      <c r="J285" s="55">
        <v>40000</v>
      </c>
      <c r="K285" s="16" t="str">
        <f t="shared" si="4"/>
        <v>00007079470070110000</v>
      </c>
      <c r="L285" s="10" t="s">
        <v>378</v>
      </c>
    </row>
    <row r="286" spans="1:12" ht="22.5">
      <c r="A286" s="56" t="s">
        <v>98</v>
      </c>
      <c r="B286" s="57" t="s">
        <v>7</v>
      </c>
      <c r="C286" s="58" t="s">
        <v>67</v>
      </c>
      <c r="D286" s="79" t="s">
        <v>373</v>
      </c>
      <c r="E286" s="170" t="s">
        <v>379</v>
      </c>
      <c r="F286" s="171"/>
      <c r="G286" s="80" t="s">
        <v>7</v>
      </c>
      <c r="H286" s="50">
        <v>40000</v>
      </c>
      <c r="I286" s="54">
        <v>0</v>
      </c>
      <c r="J286" s="55">
        <v>40000</v>
      </c>
      <c r="K286" s="16" t="str">
        <f t="shared" si="4"/>
        <v>00007079470070110200</v>
      </c>
      <c r="L286" s="10" t="s">
        <v>380</v>
      </c>
    </row>
    <row r="287" spans="1:12" ht="22.5">
      <c r="A287" s="56" t="s">
        <v>100</v>
      </c>
      <c r="B287" s="57" t="s">
        <v>7</v>
      </c>
      <c r="C287" s="58" t="s">
        <v>67</v>
      </c>
      <c r="D287" s="79" t="s">
        <v>373</v>
      </c>
      <c r="E287" s="170" t="s">
        <v>379</v>
      </c>
      <c r="F287" s="171"/>
      <c r="G287" s="80" t="s">
        <v>102</v>
      </c>
      <c r="H287" s="50">
        <v>40000</v>
      </c>
      <c r="I287" s="54">
        <v>0</v>
      </c>
      <c r="J287" s="55">
        <v>40000</v>
      </c>
      <c r="K287" s="16" t="str">
        <f t="shared" si="4"/>
        <v>00007079470070110240</v>
      </c>
      <c r="L287" s="10" t="s">
        <v>381</v>
      </c>
    </row>
    <row r="288" spans="1:12" s="7" customFormat="1">
      <c r="A288" s="59" t="s">
        <v>103</v>
      </c>
      <c r="B288" s="60" t="s">
        <v>7</v>
      </c>
      <c r="C288" s="61" t="s">
        <v>67</v>
      </c>
      <c r="D288" s="81" t="s">
        <v>373</v>
      </c>
      <c r="E288" s="160" t="s">
        <v>379</v>
      </c>
      <c r="F288" s="161"/>
      <c r="G288" s="82" t="s">
        <v>104</v>
      </c>
      <c r="H288" s="62">
        <v>40000</v>
      </c>
      <c r="I288" s="63">
        <v>0</v>
      </c>
      <c r="J288" s="64">
        <f>IF(IF(H288="",0,H288)=0,0,(IF(H288&gt;0,IF(I288&gt;H288,0,H288-I288),IF(I288&gt;H288,H288-I288,0))))</f>
        <v>40000</v>
      </c>
      <c r="K288" s="16" t="str">
        <f t="shared" si="4"/>
        <v>00007079470070110244</v>
      </c>
      <c r="L288" s="6" t="str">
        <f>C288 &amp; D288 &amp;E288 &amp; F288 &amp; G288</f>
        <v>00007079470070110244</v>
      </c>
    </row>
    <row r="289" spans="1:12">
      <c r="A289" s="56" t="s">
        <v>382</v>
      </c>
      <c r="B289" s="57" t="s">
        <v>7</v>
      </c>
      <c r="C289" s="58" t="s">
        <v>67</v>
      </c>
      <c r="D289" s="79" t="s">
        <v>384</v>
      </c>
      <c r="E289" s="170" t="s">
        <v>91</v>
      </c>
      <c r="F289" s="171"/>
      <c r="G289" s="80" t="s">
        <v>67</v>
      </c>
      <c r="H289" s="50">
        <v>1432000</v>
      </c>
      <c r="I289" s="54">
        <v>0</v>
      </c>
      <c r="J289" s="55">
        <v>1432000</v>
      </c>
      <c r="K289" s="16" t="str">
        <f t="shared" si="4"/>
        <v>00008000000000000000</v>
      </c>
      <c r="L289" s="10" t="s">
        <v>383</v>
      </c>
    </row>
    <row r="290" spans="1:12">
      <c r="A290" s="56" t="s">
        <v>385</v>
      </c>
      <c r="B290" s="57" t="s">
        <v>7</v>
      </c>
      <c r="C290" s="58" t="s">
        <v>67</v>
      </c>
      <c r="D290" s="79" t="s">
        <v>387</v>
      </c>
      <c r="E290" s="170" t="s">
        <v>91</v>
      </c>
      <c r="F290" s="171"/>
      <c r="G290" s="80" t="s">
        <v>67</v>
      </c>
      <c r="H290" s="50">
        <v>1432000</v>
      </c>
      <c r="I290" s="54">
        <v>0</v>
      </c>
      <c r="J290" s="55">
        <v>1432000</v>
      </c>
      <c r="K290" s="16" t="str">
        <f t="shared" si="4"/>
        <v>00008010000000000000</v>
      </c>
      <c r="L290" s="10" t="s">
        <v>386</v>
      </c>
    </row>
    <row r="291" spans="1:12">
      <c r="A291" s="56"/>
      <c r="B291" s="57" t="s">
        <v>7</v>
      </c>
      <c r="C291" s="58" t="s">
        <v>67</v>
      </c>
      <c r="D291" s="79" t="s">
        <v>387</v>
      </c>
      <c r="E291" s="170" t="s">
        <v>389</v>
      </c>
      <c r="F291" s="171"/>
      <c r="G291" s="80" t="s">
        <v>67</v>
      </c>
      <c r="H291" s="50">
        <v>388000</v>
      </c>
      <c r="I291" s="54">
        <v>0</v>
      </c>
      <c r="J291" s="55">
        <v>388000</v>
      </c>
      <c r="K291" s="16" t="str">
        <f t="shared" si="4"/>
        <v>00008010210199910000</v>
      </c>
      <c r="L291" s="10" t="s">
        <v>388</v>
      </c>
    </row>
    <row r="292" spans="1:12" ht="22.5">
      <c r="A292" s="56" t="s">
        <v>98</v>
      </c>
      <c r="B292" s="57" t="s">
        <v>7</v>
      </c>
      <c r="C292" s="58" t="s">
        <v>67</v>
      </c>
      <c r="D292" s="79" t="s">
        <v>387</v>
      </c>
      <c r="E292" s="170" t="s">
        <v>389</v>
      </c>
      <c r="F292" s="171"/>
      <c r="G292" s="80" t="s">
        <v>7</v>
      </c>
      <c r="H292" s="50">
        <v>208000</v>
      </c>
      <c r="I292" s="54">
        <v>0</v>
      </c>
      <c r="J292" s="55">
        <v>208000</v>
      </c>
      <c r="K292" s="16" t="str">
        <f t="shared" si="4"/>
        <v>00008010210199910200</v>
      </c>
      <c r="L292" s="10" t="s">
        <v>390</v>
      </c>
    </row>
    <row r="293" spans="1:12" ht="22.5">
      <c r="A293" s="56" t="s">
        <v>100</v>
      </c>
      <c r="B293" s="57" t="s">
        <v>7</v>
      </c>
      <c r="C293" s="58" t="s">
        <v>67</v>
      </c>
      <c r="D293" s="79" t="s">
        <v>387</v>
      </c>
      <c r="E293" s="170" t="s">
        <v>389</v>
      </c>
      <c r="F293" s="171"/>
      <c r="G293" s="80" t="s">
        <v>102</v>
      </c>
      <c r="H293" s="50">
        <v>208000</v>
      </c>
      <c r="I293" s="54">
        <v>0</v>
      </c>
      <c r="J293" s="55">
        <v>208000</v>
      </c>
      <c r="K293" s="16" t="str">
        <f t="shared" si="4"/>
        <v>00008010210199910240</v>
      </c>
      <c r="L293" s="10" t="s">
        <v>391</v>
      </c>
    </row>
    <row r="294" spans="1:12" s="7" customFormat="1">
      <c r="A294" s="59" t="s">
        <v>103</v>
      </c>
      <c r="B294" s="60" t="s">
        <v>7</v>
      </c>
      <c r="C294" s="61" t="s">
        <v>67</v>
      </c>
      <c r="D294" s="81" t="s">
        <v>387</v>
      </c>
      <c r="E294" s="160" t="s">
        <v>389</v>
      </c>
      <c r="F294" s="161"/>
      <c r="G294" s="82" t="s">
        <v>104</v>
      </c>
      <c r="H294" s="62">
        <v>208000</v>
      </c>
      <c r="I294" s="63">
        <v>0</v>
      </c>
      <c r="J294" s="64">
        <f>IF(IF(H294="",0,H294)=0,0,(IF(H294&gt;0,IF(I294&gt;H294,0,H294-I294),IF(I294&gt;H294,H294-I294,0))))</f>
        <v>208000</v>
      </c>
      <c r="K294" s="16" t="str">
        <f t="shared" si="4"/>
        <v>00008010210199910244</v>
      </c>
      <c r="L294" s="6" t="str">
        <f>C294 &amp; D294 &amp;E294 &amp; F294 &amp; G294</f>
        <v>00008010210199910244</v>
      </c>
    </row>
    <row r="295" spans="1:12">
      <c r="A295" s="56" t="s">
        <v>392</v>
      </c>
      <c r="B295" s="57" t="s">
        <v>7</v>
      </c>
      <c r="C295" s="58" t="s">
        <v>67</v>
      </c>
      <c r="D295" s="79" t="s">
        <v>387</v>
      </c>
      <c r="E295" s="170" t="s">
        <v>389</v>
      </c>
      <c r="F295" s="171"/>
      <c r="G295" s="80" t="s">
        <v>394</v>
      </c>
      <c r="H295" s="50">
        <v>180000</v>
      </c>
      <c r="I295" s="54">
        <v>0</v>
      </c>
      <c r="J295" s="55">
        <v>180000</v>
      </c>
      <c r="K295" s="16" t="str">
        <f t="shared" si="4"/>
        <v>00008010210199910300</v>
      </c>
      <c r="L295" s="10" t="s">
        <v>393</v>
      </c>
    </row>
    <row r="296" spans="1:12" s="7" customFormat="1">
      <c r="A296" s="59" t="s">
        <v>395</v>
      </c>
      <c r="B296" s="60" t="s">
        <v>7</v>
      </c>
      <c r="C296" s="61" t="s">
        <v>67</v>
      </c>
      <c r="D296" s="81" t="s">
        <v>387</v>
      </c>
      <c r="E296" s="160" t="s">
        <v>389</v>
      </c>
      <c r="F296" s="161"/>
      <c r="G296" s="82" t="s">
        <v>396</v>
      </c>
      <c r="H296" s="62">
        <v>180000</v>
      </c>
      <c r="I296" s="63">
        <v>0</v>
      </c>
      <c r="J296" s="64">
        <f>IF(IF(H296="",0,H296)=0,0,(IF(H296&gt;0,IF(I296&gt;H296,0,H296-I296),IF(I296&gt;H296,H296-I296,0))))</f>
        <v>180000</v>
      </c>
      <c r="K296" s="16" t="str">
        <f t="shared" si="4"/>
        <v>00008010210199910360</v>
      </c>
      <c r="L296" s="6" t="str">
        <f>C296 &amp; D296 &amp;E296 &amp; F296 &amp; G296</f>
        <v>00008010210199910360</v>
      </c>
    </row>
    <row r="297" spans="1:12">
      <c r="A297" s="56"/>
      <c r="B297" s="57" t="s">
        <v>7</v>
      </c>
      <c r="C297" s="58" t="s">
        <v>67</v>
      </c>
      <c r="D297" s="79" t="s">
        <v>387</v>
      </c>
      <c r="E297" s="170" t="s">
        <v>398</v>
      </c>
      <c r="F297" s="171"/>
      <c r="G297" s="80" t="s">
        <v>67</v>
      </c>
      <c r="H297" s="50">
        <v>50000</v>
      </c>
      <c r="I297" s="54">
        <v>0</v>
      </c>
      <c r="J297" s="55">
        <v>50000</v>
      </c>
      <c r="K297" s="16" t="str">
        <f t="shared" si="4"/>
        <v>00008011400199910000</v>
      </c>
      <c r="L297" s="10" t="s">
        <v>397</v>
      </c>
    </row>
    <row r="298" spans="1:12" ht="22.5">
      <c r="A298" s="56" t="s">
        <v>98</v>
      </c>
      <c r="B298" s="57" t="s">
        <v>7</v>
      </c>
      <c r="C298" s="58" t="s">
        <v>67</v>
      </c>
      <c r="D298" s="79" t="s">
        <v>387</v>
      </c>
      <c r="E298" s="170" t="s">
        <v>398</v>
      </c>
      <c r="F298" s="171"/>
      <c r="G298" s="80" t="s">
        <v>7</v>
      </c>
      <c r="H298" s="50">
        <v>50000</v>
      </c>
      <c r="I298" s="54">
        <v>0</v>
      </c>
      <c r="J298" s="55">
        <v>50000</v>
      </c>
      <c r="K298" s="16" t="str">
        <f t="shared" si="4"/>
        <v>00008011400199910200</v>
      </c>
      <c r="L298" s="10" t="s">
        <v>399</v>
      </c>
    </row>
    <row r="299" spans="1:12" ht="22.5">
      <c r="A299" s="56" t="s">
        <v>100</v>
      </c>
      <c r="B299" s="57" t="s">
        <v>7</v>
      </c>
      <c r="C299" s="58" t="s">
        <v>67</v>
      </c>
      <c r="D299" s="79" t="s">
        <v>387</v>
      </c>
      <c r="E299" s="170" t="s">
        <v>398</v>
      </c>
      <c r="F299" s="171"/>
      <c r="G299" s="80" t="s">
        <v>102</v>
      </c>
      <c r="H299" s="50">
        <v>50000</v>
      </c>
      <c r="I299" s="54">
        <v>0</v>
      </c>
      <c r="J299" s="55">
        <v>50000</v>
      </c>
      <c r="K299" s="16" t="str">
        <f t="shared" si="4"/>
        <v>00008011400199910240</v>
      </c>
      <c r="L299" s="10" t="s">
        <v>400</v>
      </c>
    </row>
    <row r="300" spans="1:12" s="7" customFormat="1">
      <c r="A300" s="59" t="s">
        <v>103</v>
      </c>
      <c r="B300" s="60" t="s">
        <v>7</v>
      </c>
      <c r="C300" s="61" t="s">
        <v>67</v>
      </c>
      <c r="D300" s="81" t="s">
        <v>387</v>
      </c>
      <c r="E300" s="160" t="s">
        <v>398</v>
      </c>
      <c r="F300" s="161"/>
      <c r="G300" s="82" t="s">
        <v>104</v>
      </c>
      <c r="H300" s="62">
        <v>50000</v>
      </c>
      <c r="I300" s="63">
        <v>0</v>
      </c>
      <c r="J300" s="64">
        <f>IF(IF(H300="",0,H300)=0,0,(IF(H300&gt;0,IF(I300&gt;H300,0,H300-I300),IF(I300&gt;H300,H300-I300,0))))</f>
        <v>50000</v>
      </c>
      <c r="K300" s="16" t="str">
        <f t="shared" si="4"/>
        <v>00008011400199910244</v>
      </c>
      <c r="L300" s="6" t="str">
        <f>C300 &amp; D300 &amp;E300 &amp; F300 &amp; G300</f>
        <v>00008011400199910244</v>
      </c>
    </row>
    <row r="301" spans="1:12">
      <c r="A301" s="56"/>
      <c r="B301" s="57" t="s">
        <v>7</v>
      </c>
      <c r="C301" s="58" t="s">
        <v>67</v>
      </c>
      <c r="D301" s="79" t="s">
        <v>387</v>
      </c>
      <c r="E301" s="170" t="s">
        <v>402</v>
      </c>
      <c r="F301" s="171"/>
      <c r="G301" s="80" t="s">
        <v>67</v>
      </c>
      <c r="H301" s="50">
        <v>994000</v>
      </c>
      <c r="I301" s="54">
        <v>0</v>
      </c>
      <c r="J301" s="55">
        <v>994000</v>
      </c>
      <c r="K301" s="16" t="str">
        <f t="shared" si="4"/>
        <v>00008019480080110000</v>
      </c>
      <c r="L301" s="10" t="s">
        <v>401</v>
      </c>
    </row>
    <row r="302" spans="1:12" ht="22.5">
      <c r="A302" s="56" t="s">
        <v>98</v>
      </c>
      <c r="B302" s="57" t="s">
        <v>7</v>
      </c>
      <c r="C302" s="58" t="s">
        <v>67</v>
      </c>
      <c r="D302" s="79" t="s">
        <v>387</v>
      </c>
      <c r="E302" s="170" t="s">
        <v>402</v>
      </c>
      <c r="F302" s="171"/>
      <c r="G302" s="80" t="s">
        <v>7</v>
      </c>
      <c r="H302" s="50">
        <v>994000</v>
      </c>
      <c r="I302" s="54">
        <v>0</v>
      </c>
      <c r="J302" s="55">
        <v>994000</v>
      </c>
      <c r="K302" s="16" t="str">
        <f t="shared" si="4"/>
        <v>00008019480080110200</v>
      </c>
      <c r="L302" s="10" t="s">
        <v>403</v>
      </c>
    </row>
    <row r="303" spans="1:12" ht="22.5">
      <c r="A303" s="56" t="s">
        <v>100</v>
      </c>
      <c r="B303" s="57" t="s">
        <v>7</v>
      </c>
      <c r="C303" s="58" t="s">
        <v>67</v>
      </c>
      <c r="D303" s="79" t="s">
        <v>387</v>
      </c>
      <c r="E303" s="170" t="s">
        <v>402</v>
      </c>
      <c r="F303" s="171"/>
      <c r="G303" s="80" t="s">
        <v>102</v>
      </c>
      <c r="H303" s="50">
        <v>994000</v>
      </c>
      <c r="I303" s="54">
        <v>0</v>
      </c>
      <c r="J303" s="55">
        <v>994000</v>
      </c>
      <c r="K303" s="16" t="str">
        <f t="shared" si="4"/>
        <v>00008019480080110240</v>
      </c>
      <c r="L303" s="10" t="s">
        <v>404</v>
      </c>
    </row>
    <row r="304" spans="1:12" s="7" customFormat="1">
      <c r="A304" s="59" t="s">
        <v>103</v>
      </c>
      <c r="B304" s="60" t="s">
        <v>7</v>
      </c>
      <c r="C304" s="61" t="s">
        <v>67</v>
      </c>
      <c r="D304" s="81" t="s">
        <v>387</v>
      </c>
      <c r="E304" s="160" t="s">
        <v>402</v>
      </c>
      <c r="F304" s="161"/>
      <c r="G304" s="82" t="s">
        <v>104</v>
      </c>
      <c r="H304" s="62">
        <v>994000</v>
      </c>
      <c r="I304" s="63">
        <v>0</v>
      </c>
      <c r="J304" s="64">
        <f>IF(IF(H304="",0,H304)=0,0,(IF(H304&gt;0,IF(I304&gt;H304,0,H304-I304),IF(I304&gt;H304,H304-I304,0))))</f>
        <v>994000</v>
      </c>
      <c r="K304" s="16" t="str">
        <f t="shared" si="4"/>
        <v>00008019480080110244</v>
      </c>
      <c r="L304" s="6" t="str">
        <f>C304 &amp; D304 &amp;E304 &amp; F304 &amp; G304</f>
        <v>00008019480080110244</v>
      </c>
    </row>
    <row r="305" spans="1:12">
      <c r="A305" s="56" t="s">
        <v>405</v>
      </c>
      <c r="B305" s="57" t="s">
        <v>7</v>
      </c>
      <c r="C305" s="58" t="s">
        <v>67</v>
      </c>
      <c r="D305" s="79" t="s">
        <v>407</v>
      </c>
      <c r="E305" s="170" t="s">
        <v>91</v>
      </c>
      <c r="F305" s="171"/>
      <c r="G305" s="80" t="s">
        <v>67</v>
      </c>
      <c r="H305" s="50">
        <v>190983.96</v>
      </c>
      <c r="I305" s="54">
        <v>15915.33</v>
      </c>
      <c r="J305" s="55">
        <v>175068.63</v>
      </c>
      <c r="K305" s="16" t="str">
        <f t="shared" si="4"/>
        <v>00010000000000000000</v>
      </c>
      <c r="L305" s="10" t="s">
        <v>406</v>
      </c>
    </row>
    <row r="306" spans="1:12">
      <c r="A306" s="56" t="s">
        <v>408</v>
      </c>
      <c r="B306" s="57" t="s">
        <v>7</v>
      </c>
      <c r="C306" s="58" t="s">
        <v>67</v>
      </c>
      <c r="D306" s="79" t="s">
        <v>410</v>
      </c>
      <c r="E306" s="170" t="s">
        <v>91</v>
      </c>
      <c r="F306" s="171"/>
      <c r="G306" s="80" t="s">
        <v>67</v>
      </c>
      <c r="H306" s="50">
        <v>190983.96</v>
      </c>
      <c r="I306" s="54">
        <v>15915.33</v>
      </c>
      <c r="J306" s="55">
        <v>175068.63</v>
      </c>
      <c r="K306" s="16" t="str">
        <f t="shared" si="4"/>
        <v>00010010000000000000</v>
      </c>
      <c r="L306" s="10" t="s">
        <v>409</v>
      </c>
    </row>
    <row r="307" spans="1:12">
      <c r="A307" s="56"/>
      <c r="B307" s="57" t="s">
        <v>7</v>
      </c>
      <c r="C307" s="58" t="s">
        <v>67</v>
      </c>
      <c r="D307" s="79" t="s">
        <v>410</v>
      </c>
      <c r="E307" s="170" t="s">
        <v>412</v>
      </c>
      <c r="F307" s="171"/>
      <c r="G307" s="80" t="s">
        <v>67</v>
      </c>
      <c r="H307" s="50">
        <v>190983.96</v>
      </c>
      <c r="I307" s="54">
        <v>15915.33</v>
      </c>
      <c r="J307" s="55">
        <v>175068.63</v>
      </c>
      <c r="K307" s="16" t="str">
        <f t="shared" si="4"/>
        <v>00010019450010040000</v>
      </c>
      <c r="L307" s="10" t="s">
        <v>411</v>
      </c>
    </row>
    <row r="308" spans="1:12">
      <c r="A308" s="56" t="s">
        <v>392</v>
      </c>
      <c r="B308" s="57" t="s">
        <v>7</v>
      </c>
      <c r="C308" s="58" t="s">
        <v>67</v>
      </c>
      <c r="D308" s="79" t="s">
        <v>410</v>
      </c>
      <c r="E308" s="170" t="s">
        <v>412</v>
      </c>
      <c r="F308" s="171"/>
      <c r="G308" s="80" t="s">
        <v>394</v>
      </c>
      <c r="H308" s="50">
        <v>190983.96</v>
      </c>
      <c r="I308" s="54">
        <v>15915.33</v>
      </c>
      <c r="J308" s="55">
        <v>175068.63</v>
      </c>
      <c r="K308" s="16" t="str">
        <f t="shared" si="4"/>
        <v>00010019450010040300</v>
      </c>
      <c r="L308" s="10" t="s">
        <v>413</v>
      </c>
    </row>
    <row r="309" spans="1:12">
      <c r="A309" s="56" t="s">
        <v>414</v>
      </c>
      <c r="B309" s="57" t="s">
        <v>7</v>
      </c>
      <c r="C309" s="58" t="s">
        <v>67</v>
      </c>
      <c r="D309" s="79" t="s">
        <v>410</v>
      </c>
      <c r="E309" s="170" t="s">
        <v>412</v>
      </c>
      <c r="F309" s="171"/>
      <c r="G309" s="80" t="s">
        <v>416</v>
      </c>
      <c r="H309" s="50">
        <v>190983.96</v>
      </c>
      <c r="I309" s="54">
        <v>15915.33</v>
      </c>
      <c r="J309" s="55">
        <v>175068.63</v>
      </c>
      <c r="K309" s="16" t="str">
        <f t="shared" si="4"/>
        <v>00010019450010040310</v>
      </c>
      <c r="L309" s="10" t="s">
        <v>415</v>
      </c>
    </row>
    <row r="310" spans="1:12" s="7" customFormat="1">
      <c r="A310" s="59" t="s">
        <v>417</v>
      </c>
      <c r="B310" s="60" t="s">
        <v>7</v>
      </c>
      <c r="C310" s="61" t="s">
        <v>67</v>
      </c>
      <c r="D310" s="81" t="s">
        <v>410</v>
      </c>
      <c r="E310" s="160" t="s">
        <v>412</v>
      </c>
      <c r="F310" s="161"/>
      <c r="G310" s="82" t="s">
        <v>418</v>
      </c>
      <c r="H310" s="62">
        <v>190983.96</v>
      </c>
      <c r="I310" s="63">
        <v>15915.33</v>
      </c>
      <c r="J310" s="64">
        <f>IF(IF(H310="",0,H310)=0,0,(IF(H310&gt;0,IF(I310&gt;H310,0,H310-I310),IF(I310&gt;H310,H310-I310,0))))</f>
        <v>175068.63</v>
      </c>
      <c r="K310" s="16" t="str">
        <f t="shared" si="4"/>
        <v>00010019450010040312</v>
      </c>
      <c r="L310" s="6" t="str">
        <f>C310 &amp; D310 &amp;E310 &amp; F310 &amp; G310</f>
        <v>00010019450010040312</v>
      </c>
    </row>
    <row r="311" spans="1:12">
      <c r="A311" s="56" t="s">
        <v>419</v>
      </c>
      <c r="B311" s="57" t="s">
        <v>7</v>
      </c>
      <c r="C311" s="58" t="s">
        <v>67</v>
      </c>
      <c r="D311" s="79" t="s">
        <v>421</v>
      </c>
      <c r="E311" s="170" t="s">
        <v>91</v>
      </c>
      <c r="F311" s="171"/>
      <c r="G311" s="80" t="s">
        <v>67</v>
      </c>
      <c r="H311" s="50">
        <v>692900</v>
      </c>
      <c r="I311" s="54">
        <v>0</v>
      </c>
      <c r="J311" s="55">
        <v>692900</v>
      </c>
      <c r="K311" s="16" t="str">
        <f t="shared" si="4"/>
        <v>00011000000000000000</v>
      </c>
      <c r="L311" s="10" t="s">
        <v>420</v>
      </c>
    </row>
    <row r="312" spans="1:12">
      <c r="A312" s="56" t="s">
        <v>422</v>
      </c>
      <c r="B312" s="57" t="s">
        <v>7</v>
      </c>
      <c r="C312" s="58" t="s">
        <v>67</v>
      </c>
      <c r="D312" s="79" t="s">
        <v>424</v>
      </c>
      <c r="E312" s="170" t="s">
        <v>91</v>
      </c>
      <c r="F312" s="171"/>
      <c r="G312" s="80" t="s">
        <v>67</v>
      </c>
      <c r="H312" s="50">
        <v>692900</v>
      </c>
      <c r="I312" s="54">
        <v>0</v>
      </c>
      <c r="J312" s="55">
        <v>692900</v>
      </c>
      <c r="K312" s="16" t="str">
        <f t="shared" si="4"/>
        <v>00011010000000000000</v>
      </c>
      <c r="L312" s="10" t="s">
        <v>423</v>
      </c>
    </row>
    <row r="313" spans="1:12">
      <c r="A313" s="56"/>
      <c r="B313" s="57" t="s">
        <v>7</v>
      </c>
      <c r="C313" s="58" t="s">
        <v>67</v>
      </c>
      <c r="D313" s="79" t="s">
        <v>424</v>
      </c>
      <c r="E313" s="170" t="s">
        <v>426</v>
      </c>
      <c r="F313" s="171"/>
      <c r="G313" s="80" t="s">
        <v>67</v>
      </c>
      <c r="H313" s="50">
        <v>329900</v>
      </c>
      <c r="I313" s="54">
        <v>0</v>
      </c>
      <c r="J313" s="55">
        <v>329900</v>
      </c>
      <c r="K313" s="16" t="str">
        <f t="shared" si="4"/>
        <v>00011010400130110000</v>
      </c>
      <c r="L313" s="10" t="s">
        <v>425</v>
      </c>
    </row>
    <row r="314" spans="1:12" ht="22.5">
      <c r="A314" s="56" t="s">
        <v>98</v>
      </c>
      <c r="B314" s="57" t="s">
        <v>7</v>
      </c>
      <c r="C314" s="58" t="s">
        <v>67</v>
      </c>
      <c r="D314" s="79" t="s">
        <v>424</v>
      </c>
      <c r="E314" s="170" t="s">
        <v>426</v>
      </c>
      <c r="F314" s="171"/>
      <c r="G314" s="80" t="s">
        <v>7</v>
      </c>
      <c r="H314" s="50">
        <v>329900</v>
      </c>
      <c r="I314" s="54">
        <v>0</v>
      </c>
      <c r="J314" s="55">
        <v>329900</v>
      </c>
      <c r="K314" s="16" t="str">
        <f t="shared" si="4"/>
        <v>00011010400130110200</v>
      </c>
      <c r="L314" s="10" t="s">
        <v>427</v>
      </c>
    </row>
    <row r="315" spans="1:12" ht="22.5">
      <c r="A315" s="56" t="s">
        <v>100</v>
      </c>
      <c r="B315" s="57" t="s">
        <v>7</v>
      </c>
      <c r="C315" s="58" t="s">
        <v>67</v>
      </c>
      <c r="D315" s="79" t="s">
        <v>424</v>
      </c>
      <c r="E315" s="170" t="s">
        <v>426</v>
      </c>
      <c r="F315" s="171"/>
      <c r="G315" s="80" t="s">
        <v>102</v>
      </c>
      <c r="H315" s="50">
        <v>329900</v>
      </c>
      <c r="I315" s="54">
        <v>0</v>
      </c>
      <c r="J315" s="55">
        <v>329900</v>
      </c>
      <c r="K315" s="16" t="str">
        <f t="shared" si="4"/>
        <v>00011010400130110240</v>
      </c>
      <c r="L315" s="10" t="s">
        <v>428</v>
      </c>
    </row>
    <row r="316" spans="1:12" s="7" customFormat="1">
      <c r="A316" s="59" t="s">
        <v>103</v>
      </c>
      <c r="B316" s="60" t="s">
        <v>7</v>
      </c>
      <c r="C316" s="61" t="s">
        <v>67</v>
      </c>
      <c r="D316" s="81" t="s">
        <v>424</v>
      </c>
      <c r="E316" s="160" t="s">
        <v>426</v>
      </c>
      <c r="F316" s="161"/>
      <c r="G316" s="82" t="s">
        <v>104</v>
      </c>
      <c r="H316" s="62">
        <v>329900</v>
      </c>
      <c r="I316" s="63">
        <v>0</v>
      </c>
      <c r="J316" s="64">
        <f>IF(IF(H316="",0,H316)=0,0,(IF(H316&gt;0,IF(I316&gt;H316,0,H316-I316),IF(I316&gt;H316,H316-I316,0))))</f>
        <v>329900</v>
      </c>
      <c r="K316" s="16" t="str">
        <f t="shared" si="4"/>
        <v>00011010400130110244</v>
      </c>
      <c r="L316" s="6" t="str">
        <f>C316 &amp; D316 &amp;E316 &amp; F316 &amp; G316</f>
        <v>00011010400130110244</v>
      </c>
    </row>
    <row r="317" spans="1:12">
      <c r="A317" s="56"/>
      <c r="B317" s="57" t="s">
        <v>7</v>
      </c>
      <c r="C317" s="58" t="s">
        <v>67</v>
      </c>
      <c r="D317" s="79" t="s">
        <v>424</v>
      </c>
      <c r="E317" s="170" t="s">
        <v>430</v>
      </c>
      <c r="F317" s="171"/>
      <c r="G317" s="80" t="s">
        <v>67</v>
      </c>
      <c r="H317" s="50">
        <v>363000</v>
      </c>
      <c r="I317" s="54">
        <v>0</v>
      </c>
      <c r="J317" s="55">
        <v>363000</v>
      </c>
      <c r="K317" s="16" t="str">
        <f t="shared" si="4"/>
        <v>00011010400221000000</v>
      </c>
      <c r="L317" s="10" t="s">
        <v>429</v>
      </c>
    </row>
    <row r="318" spans="1:12" ht="22.5">
      <c r="A318" s="56" t="s">
        <v>98</v>
      </c>
      <c r="B318" s="57" t="s">
        <v>7</v>
      </c>
      <c r="C318" s="58" t="s">
        <v>67</v>
      </c>
      <c r="D318" s="79" t="s">
        <v>424</v>
      </c>
      <c r="E318" s="170" t="s">
        <v>430</v>
      </c>
      <c r="F318" s="171"/>
      <c r="G318" s="80" t="s">
        <v>7</v>
      </c>
      <c r="H318" s="50">
        <v>363000</v>
      </c>
      <c r="I318" s="54">
        <v>0</v>
      </c>
      <c r="J318" s="55">
        <v>363000</v>
      </c>
      <c r="K318" s="16" t="str">
        <f t="shared" si="4"/>
        <v>00011010400221000200</v>
      </c>
      <c r="L318" s="10" t="s">
        <v>431</v>
      </c>
    </row>
    <row r="319" spans="1:12" ht="22.5">
      <c r="A319" s="56" t="s">
        <v>100</v>
      </c>
      <c r="B319" s="57" t="s">
        <v>7</v>
      </c>
      <c r="C319" s="58" t="s">
        <v>67</v>
      </c>
      <c r="D319" s="79" t="s">
        <v>424</v>
      </c>
      <c r="E319" s="170" t="s">
        <v>430</v>
      </c>
      <c r="F319" s="171"/>
      <c r="G319" s="80" t="s">
        <v>102</v>
      </c>
      <c r="H319" s="50">
        <v>363000</v>
      </c>
      <c r="I319" s="54">
        <v>0</v>
      </c>
      <c r="J319" s="55">
        <v>363000</v>
      </c>
      <c r="K319" s="16" t="str">
        <f t="shared" si="4"/>
        <v>00011010400221000240</v>
      </c>
      <c r="L319" s="10" t="s">
        <v>432</v>
      </c>
    </row>
    <row r="320" spans="1:12" s="7" customFormat="1">
      <c r="A320" s="59" t="s">
        <v>103</v>
      </c>
      <c r="B320" s="60" t="s">
        <v>7</v>
      </c>
      <c r="C320" s="61" t="s">
        <v>67</v>
      </c>
      <c r="D320" s="81" t="s">
        <v>424</v>
      </c>
      <c r="E320" s="160" t="s">
        <v>430</v>
      </c>
      <c r="F320" s="161"/>
      <c r="G320" s="82" t="s">
        <v>104</v>
      </c>
      <c r="H320" s="62">
        <v>363000</v>
      </c>
      <c r="I320" s="63">
        <v>0</v>
      </c>
      <c r="J320" s="64">
        <f>IF(IF(H320="",0,H320)=0,0,(IF(H320&gt;0,IF(I320&gt;H320,0,H320-I320),IF(I320&gt;H320,H320-I320,0))))</f>
        <v>363000</v>
      </c>
      <c r="K320" s="16" t="str">
        <f t="shared" si="4"/>
        <v>00011010400221000244</v>
      </c>
      <c r="L320" s="6" t="str">
        <f>C320 &amp; D320 &amp;E320 &amp; F320 &amp; G320</f>
        <v>00011010400221000244</v>
      </c>
    </row>
    <row r="321" spans="1:12">
      <c r="A321" s="56" t="s">
        <v>433</v>
      </c>
      <c r="B321" s="57" t="s">
        <v>7</v>
      </c>
      <c r="C321" s="58" t="s">
        <v>67</v>
      </c>
      <c r="D321" s="79" t="s">
        <v>435</v>
      </c>
      <c r="E321" s="170" t="s">
        <v>91</v>
      </c>
      <c r="F321" s="171"/>
      <c r="G321" s="80" t="s">
        <v>67</v>
      </c>
      <c r="H321" s="50">
        <v>487900.5</v>
      </c>
      <c r="I321" s="54">
        <v>398</v>
      </c>
      <c r="J321" s="55">
        <v>487502.5</v>
      </c>
      <c r="K321" s="16" t="str">
        <f t="shared" si="4"/>
        <v>00012000000000000000</v>
      </c>
      <c r="L321" s="10" t="s">
        <v>434</v>
      </c>
    </row>
    <row r="322" spans="1:12">
      <c r="A322" s="56" t="s">
        <v>436</v>
      </c>
      <c r="B322" s="57" t="s">
        <v>7</v>
      </c>
      <c r="C322" s="58" t="s">
        <v>67</v>
      </c>
      <c r="D322" s="79" t="s">
        <v>438</v>
      </c>
      <c r="E322" s="170" t="s">
        <v>91</v>
      </c>
      <c r="F322" s="171"/>
      <c r="G322" s="80" t="s">
        <v>67</v>
      </c>
      <c r="H322" s="50">
        <v>430900.5</v>
      </c>
      <c r="I322" s="54">
        <v>0</v>
      </c>
      <c r="J322" s="55">
        <v>430900.5</v>
      </c>
      <c r="K322" s="16" t="str">
        <f t="shared" si="4"/>
        <v>00012020000000000000</v>
      </c>
      <c r="L322" s="10" t="s">
        <v>437</v>
      </c>
    </row>
    <row r="323" spans="1:12">
      <c r="A323" s="56"/>
      <c r="B323" s="57" t="s">
        <v>7</v>
      </c>
      <c r="C323" s="58" t="s">
        <v>67</v>
      </c>
      <c r="D323" s="79" t="s">
        <v>438</v>
      </c>
      <c r="E323" s="170" t="s">
        <v>440</v>
      </c>
      <c r="F323" s="171"/>
      <c r="G323" s="80" t="s">
        <v>67</v>
      </c>
      <c r="H323" s="50">
        <v>30900.5</v>
      </c>
      <c r="I323" s="54">
        <v>0</v>
      </c>
      <c r="J323" s="55">
        <v>30900.5</v>
      </c>
      <c r="K323" s="16" t="str">
        <f t="shared" si="4"/>
        <v>00012029450010060000</v>
      </c>
      <c r="L323" s="10" t="s">
        <v>439</v>
      </c>
    </row>
    <row r="324" spans="1:12" ht="22.5">
      <c r="A324" s="56" t="s">
        <v>98</v>
      </c>
      <c r="B324" s="57" t="s">
        <v>7</v>
      </c>
      <c r="C324" s="58" t="s">
        <v>67</v>
      </c>
      <c r="D324" s="79" t="s">
        <v>438</v>
      </c>
      <c r="E324" s="170" t="s">
        <v>440</v>
      </c>
      <c r="F324" s="171"/>
      <c r="G324" s="80" t="s">
        <v>7</v>
      </c>
      <c r="H324" s="50">
        <v>30900.5</v>
      </c>
      <c r="I324" s="54">
        <v>0</v>
      </c>
      <c r="J324" s="55">
        <v>30900.5</v>
      </c>
      <c r="K324" s="16" t="str">
        <f t="shared" ref="K324:K336" si="5">C324 &amp; D324 &amp;E324 &amp; F324 &amp; G324</f>
        <v>00012029450010060200</v>
      </c>
      <c r="L324" s="10" t="s">
        <v>441</v>
      </c>
    </row>
    <row r="325" spans="1:12" ht="22.5">
      <c r="A325" s="56" t="s">
        <v>100</v>
      </c>
      <c r="B325" s="57" t="s">
        <v>7</v>
      </c>
      <c r="C325" s="58" t="s">
        <v>67</v>
      </c>
      <c r="D325" s="79" t="s">
        <v>438</v>
      </c>
      <c r="E325" s="170" t="s">
        <v>440</v>
      </c>
      <c r="F325" s="171"/>
      <c r="G325" s="80" t="s">
        <v>102</v>
      </c>
      <c r="H325" s="50">
        <v>30900.5</v>
      </c>
      <c r="I325" s="54">
        <v>0</v>
      </c>
      <c r="J325" s="55">
        <v>30900.5</v>
      </c>
      <c r="K325" s="16" t="str">
        <f t="shared" si="5"/>
        <v>00012029450010060240</v>
      </c>
      <c r="L325" s="10" t="s">
        <v>442</v>
      </c>
    </row>
    <row r="326" spans="1:12" s="7" customFormat="1">
      <c r="A326" s="59" t="s">
        <v>103</v>
      </c>
      <c r="B326" s="60" t="s">
        <v>7</v>
      </c>
      <c r="C326" s="61" t="s">
        <v>67</v>
      </c>
      <c r="D326" s="81" t="s">
        <v>438</v>
      </c>
      <c r="E326" s="160" t="s">
        <v>440</v>
      </c>
      <c r="F326" s="161"/>
      <c r="G326" s="82" t="s">
        <v>104</v>
      </c>
      <c r="H326" s="62">
        <v>30900.5</v>
      </c>
      <c r="I326" s="63">
        <v>0</v>
      </c>
      <c r="J326" s="64">
        <f>IF(IF(H326="",0,H326)=0,0,(IF(H326&gt;0,IF(I326&gt;H326,0,H326-I326),IF(I326&gt;H326,H326-I326,0))))</f>
        <v>30900.5</v>
      </c>
      <c r="K326" s="16" t="str">
        <f t="shared" si="5"/>
        <v>00012029450010060244</v>
      </c>
      <c r="L326" s="6" t="str">
        <f>C326 &amp; D326 &amp;E326 &amp; F326 &amp; G326</f>
        <v>00012029450010060244</v>
      </c>
    </row>
    <row r="327" spans="1:12">
      <c r="A327" s="56"/>
      <c r="B327" s="57" t="s">
        <v>7</v>
      </c>
      <c r="C327" s="58" t="s">
        <v>67</v>
      </c>
      <c r="D327" s="79" t="s">
        <v>438</v>
      </c>
      <c r="E327" s="170" t="s">
        <v>444</v>
      </c>
      <c r="F327" s="171"/>
      <c r="G327" s="80" t="s">
        <v>67</v>
      </c>
      <c r="H327" s="50">
        <v>400000</v>
      </c>
      <c r="I327" s="54">
        <v>0</v>
      </c>
      <c r="J327" s="55">
        <v>400000</v>
      </c>
      <c r="K327" s="16" t="str">
        <f t="shared" si="5"/>
        <v>00012029450081030000</v>
      </c>
      <c r="L327" s="10" t="s">
        <v>443</v>
      </c>
    </row>
    <row r="328" spans="1:12">
      <c r="A328" s="56" t="s">
        <v>127</v>
      </c>
      <c r="B328" s="57" t="s">
        <v>7</v>
      </c>
      <c r="C328" s="58" t="s">
        <v>67</v>
      </c>
      <c r="D328" s="79" t="s">
        <v>438</v>
      </c>
      <c r="E328" s="170" t="s">
        <v>444</v>
      </c>
      <c r="F328" s="171"/>
      <c r="G328" s="80" t="s">
        <v>129</v>
      </c>
      <c r="H328" s="50">
        <v>400000</v>
      </c>
      <c r="I328" s="54">
        <v>0</v>
      </c>
      <c r="J328" s="55">
        <v>400000</v>
      </c>
      <c r="K328" s="16" t="str">
        <f t="shared" si="5"/>
        <v>00012029450081030800</v>
      </c>
      <c r="L328" s="10" t="s">
        <v>445</v>
      </c>
    </row>
    <row r="329" spans="1:12" ht="45">
      <c r="A329" s="56" t="s">
        <v>187</v>
      </c>
      <c r="B329" s="57" t="s">
        <v>7</v>
      </c>
      <c r="C329" s="58" t="s">
        <v>67</v>
      </c>
      <c r="D329" s="79" t="s">
        <v>438</v>
      </c>
      <c r="E329" s="170" t="s">
        <v>444</v>
      </c>
      <c r="F329" s="171"/>
      <c r="G329" s="80" t="s">
        <v>189</v>
      </c>
      <c r="H329" s="50">
        <v>400000</v>
      </c>
      <c r="I329" s="54">
        <v>0</v>
      </c>
      <c r="J329" s="55">
        <v>400000</v>
      </c>
      <c r="K329" s="16" t="str">
        <f t="shared" si="5"/>
        <v>00012029450081030810</v>
      </c>
      <c r="L329" s="10" t="s">
        <v>446</v>
      </c>
    </row>
    <row r="330" spans="1:12" s="7" customFormat="1" ht="45">
      <c r="A330" s="59" t="s">
        <v>447</v>
      </c>
      <c r="B330" s="60" t="s">
        <v>7</v>
      </c>
      <c r="C330" s="61" t="s">
        <v>67</v>
      </c>
      <c r="D330" s="81" t="s">
        <v>438</v>
      </c>
      <c r="E330" s="160" t="s">
        <v>444</v>
      </c>
      <c r="F330" s="161"/>
      <c r="G330" s="82" t="s">
        <v>448</v>
      </c>
      <c r="H330" s="62">
        <v>400000</v>
      </c>
      <c r="I330" s="63">
        <v>0</v>
      </c>
      <c r="J330" s="64">
        <f>IF(IF(H330="",0,H330)=0,0,(IF(H330&gt;0,IF(I330&gt;H330,0,H330-I330),IF(I330&gt;H330,H330-I330,0))))</f>
        <v>400000</v>
      </c>
      <c r="K330" s="16" t="str">
        <f t="shared" si="5"/>
        <v>00012029450081030812</v>
      </c>
      <c r="L330" s="6" t="str">
        <f>C330 &amp; D330 &amp;E330 &amp; F330 &amp; G330</f>
        <v>00012029450081030812</v>
      </c>
    </row>
    <row r="331" spans="1:12" ht="22.5">
      <c r="A331" s="56" t="s">
        <v>449</v>
      </c>
      <c r="B331" s="57" t="s">
        <v>7</v>
      </c>
      <c r="C331" s="58" t="s">
        <v>67</v>
      </c>
      <c r="D331" s="79" t="s">
        <v>451</v>
      </c>
      <c r="E331" s="170" t="s">
        <v>91</v>
      </c>
      <c r="F331" s="171"/>
      <c r="G331" s="80" t="s">
        <v>67</v>
      </c>
      <c r="H331" s="50">
        <v>57000</v>
      </c>
      <c r="I331" s="54">
        <v>398</v>
      </c>
      <c r="J331" s="55">
        <v>56602</v>
      </c>
      <c r="K331" s="16" t="str">
        <f t="shared" si="5"/>
        <v>00012040000000000000</v>
      </c>
      <c r="L331" s="10" t="s">
        <v>450</v>
      </c>
    </row>
    <row r="332" spans="1:12">
      <c r="A332" s="56"/>
      <c r="B332" s="57" t="s">
        <v>7</v>
      </c>
      <c r="C332" s="58" t="s">
        <v>67</v>
      </c>
      <c r="D332" s="79" t="s">
        <v>451</v>
      </c>
      <c r="E332" s="170" t="s">
        <v>453</v>
      </c>
      <c r="F332" s="171"/>
      <c r="G332" s="80" t="s">
        <v>67</v>
      </c>
      <c r="H332" s="50">
        <v>57000</v>
      </c>
      <c r="I332" s="54">
        <v>398</v>
      </c>
      <c r="J332" s="55">
        <v>56602</v>
      </c>
      <c r="K332" s="16" t="str">
        <f t="shared" si="5"/>
        <v>00012049450010050000</v>
      </c>
      <c r="L332" s="10" t="s">
        <v>452</v>
      </c>
    </row>
    <row r="333" spans="1:12" ht="22.5">
      <c r="A333" s="56" t="s">
        <v>98</v>
      </c>
      <c r="B333" s="57" t="s">
        <v>7</v>
      </c>
      <c r="C333" s="58" t="s">
        <v>67</v>
      </c>
      <c r="D333" s="79" t="s">
        <v>451</v>
      </c>
      <c r="E333" s="170" t="s">
        <v>453</v>
      </c>
      <c r="F333" s="171"/>
      <c r="G333" s="80" t="s">
        <v>7</v>
      </c>
      <c r="H333" s="50">
        <v>57000</v>
      </c>
      <c r="I333" s="54">
        <v>398</v>
      </c>
      <c r="J333" s="55">
        <v>56602</v>
      </c>
      <c r="K333" s="16" t="str">
        <f t="shared" si="5"/>
        <v>00012049450010050200</v>
      </c>
      <c r="L333" s="10" t="s">
        <v>454</v>
      </c>
    </row>
    <row r="334" spans="1:12" ht="22.5">
      <c r="A334" s="56" t="s">
        <v>100</v>
      </c>
      <c r="B334" s="57" t="s">
        <v>7</v>
      </c>
      <c r="C334" s="58" t="s">
        <v>67</v>
      </c>
      <c r="D334" s="79" t="s">
        <v>451</v>
      </c>
      <c r="E334" s="170" t="s">
        <v>453</v>
      </c>
      <c r="F334" s="171"/>
      <c r="G334" s="80" t="s">
        <v>102</v>
      </c>
      <c r="H334" s="50">
        <v>57000</v>
      </c>
      <c r="I334" s="54">
        <v>398</v>
      </c>
      <c r="J334" s="55">
        <v>56602</v>
      </c>
      <c r="K334" s="16" t="str">
        <f t="shared" si="5"/>
        <v>00012049450010050240</v>
      </c>
      <c r="L334" s="10" t="s">
        <v>455</v>
      </c>
    </row>
    <row r="335" spans="1:12" s="7" customFormat="1" ht="22.5">
      <c r="A335" s="59" t="s">
        <v>456</v>
      </c>
      <c r="B335" s="60" t="s">
        <v>7</v>
      </c>
      <c r="C335" s="61" t="s">
        <v>67</v>
      </c>
      <c r="D335" s="81" t="s">
        <v>451</v>
      </c>
      <c r="E335" s="160" t="s">
        <v>453</v>
      </c>
      <c r="F335" s="161"/>
      <c r="G335" s="82" t="s">
        <v>457</v>
      </c>
      <c r="H335" s="62">
        <v>3000</v>
      </c>
      <c r="I335" s="63">
        <v>398</v>
      </c>
      <c r="J335" s="64">
        <f>IF(IF(H335="",0,H335)=0,0,(IF(H335&gt;0,IF(I335&gt;H335,0,H335-I335),IF(I335&gt;H335,H335-I335,0))))</f>
        <v>2602</v>
      </c>
      <c r="K335" s="16" t="str">
        <f t="shared" si="5"/>
        <v>00012049450010050242</v>
      </c>
      <c r="L335" s="6" t="str">
        <f>C335 &amp; D335 &amp;E335 &amp; F335 &amp; G335</f>
        <v>00012049450010050242</v>
      </c>
    </row>
    <row r="336" spans="1:12" s="7" customFormat="1">
      <c r="A336" s="59" t="s">
        <v>103</v>
      </c>
      <c r="B336" s="60" t="s">
        <v>7</v>
      </c>
      <c r="C336" s="61" t="s">
        <v>67</v>
      </c>
      <c r="D336" s="81" t="s">
        <v>451</v>
      </c>
      <c r="E336" s="160" t="s">
        <v>453</v>
      </c>
      <c r="F336" s="161"/>
      <c r="G336" s="82" t="s">
        <v>104</v>
      </c>
      <c r="H336" s="62">
        <v>54000</v>
      </c>
      <c r="I336" s="63">
        <v>0</v>
      </c>
      <c r="J336" s="64">
        <f>IF(IF(H336="",0,H336)=0,0,(IF(H336&gt;0,IF(I336&gt;H336,0,H336-I336),IF(I336&gt;H336,H336-I336,0))))</f>
        <v>54000</v>
      </c>
      <c r="K336" s="16" t="str">
        <f t="shared" si="5"/>
        <v>00012049450010050244</v>
      </c>
      <c r="L336" s="6" t="str">
        <f>C336 &amp; D336 &amp;E336 &amp; F336 &amp; G336</f>
        <v>00012049450010050244</v>
      </c>
    </row>
    <row r="337" spans="1:12" ht="5.25" hidden="1" customHeight="1" thickBot="1">
      <c r="A337" s="83"/>
      <c r="B337" s="84"/>
      <c r="C337" s="85"/>
      <c r="D337" s="85"/>
      <c r="E337" s="85"/>
      <c r="F337" s="85"/>
      <c r="G337" s="85"/>
      <c r="H337" s="86"/>
      <c r="I337" s="87"/>
      <c r="J337" s="88"/>
      <c r="K337" s="14"/>
    </row>
    <row r="338" spans="1:12" ht="13.5" thickBot="1">
      <c r="A338" s="89"/>
      <c r="B338" s="89"/>
      <c r="C338" s="33"/>
      <c r="D338" s="33"/>
      <c r="E338" s="33"/>
      <c r="F338" s="33"/>
      <c r="G338" s="33"/>
      <c r="H338" s="90"/>
      <c r="I338" s="90"/>
      <c r="J338" s="90"/>
      <c r="K338" s="5"/>
    </row>
    <row r="339" spans="1:12" ht="28.5" customHeight="1" thickBot="1">
      <c r="A339" s="91" t="s">
        <v>18</v>
      </c>
      <c r="B339" s="92">
        <v>450</v>
      </c>
      <c r="C339" s="162" t="s">
        <v>17</v>
      </c>
      <c r="D339" s="163"/>
      <c r="E339" s="163"/>
      <c r="F339" s="163"/>
      <c r="G339" s="164"/>
      <c r="H339" s="93">
        <f>0-H347</f>
        <v>-11940420.279999999</v>
      </c>
      <c r="I339" s="93">
        <f>I15-I66</f>
        <v>2736164.82</v>
      </c>
      <c r="J339" s="94" t="s">
        <v>17</v>
      </c>
    </row>
    <row r="340" spans="1:12">
      <c r="A340" s="89"/>
      <c r="B340" s="95"/>
      <c r="C340" s="33"/>
      <c r="D340" s="33"/>
      <c r="E340" s="33"/>
      <c r="F340" s="33"/>
      <c r="G340" s="33"/>
      <c r="H340" s="33"/>
      <c r="I340" s="33"/>
      <c r="J340" s="33"/>
    </row>
    <row r="341" spans="1:12" ht="15">
      <c r="A341" s="189" t="s">
        <v>31</v>
      </c>
      <c r="B341" s="189"/>
      <c r="C341" s="189"/>
      <c r="D341" s="189"/>
      <c r="E341" s="189"/>
      <c r="F341" s="189"/>
      <c r="G341" s="189"/>
      <c r="H341" s="189"/>
      <c r="I341" s="189"/>
      <c r="J341" s="189"/>
      <c r="K341" s="11"/>
    </row>
    <row r="342" spans="1:12">
      <c r="A342" s="41"/>
      <c r="B342" s="96"/>
      <c r="C342" s="42"/>
      <c r="D342" s="42"/>
      <c r="E342" s="42"/>
      <c r="F342" s="42"/>
      <c r="G342" s="42"/>
      <c r="H342" s="43"/>
      <c r="I342" s="43"/>
      <c r="J342" s="97" t="s">
        <v>27</v>
      </c>
      <c r="K342" s="4"/>
    </row>
    <row r="343" spans="1:12" ht="17.100000000000001" customHeight="1">
      <c r="A343" s="145" t="s">
        <v>38</v>
      </c>
      <c r="B343" s="145" t="s">
        <v>39</v>
      </c>
      <c r="C343" s="151" t="s">
        <v>44</v>
      </c>
      <c r="D343" s="152"/>
      <c r="E343" s="152"/>
      <c r="F343" s="152"/>
      <c r="G343" s="153"/>
      <c r="H343" s="145" t="s">
        <v>41</v>
      </c>
      <c r="I343" s="145" t="s">
        <v>23</v>
      </c>
      <c r="J343" s="145" t="s">
        <v>42</v>
      </c>
      <c r="K343" s="12"/>
    </row>
    <row r="344" spans="1:12" ht="17.100000000000001" customHeight="1">
      <c r="A344" s="146"/>
      <c r="B344" s="146"/>
      <c r="C344" s="154"/>
      <c r="D344" s="155"/>
      <c r="E344" s="155"/>
      <c r="F344" s="155"/>
      <c r="G344" s="156"/>
      <c r="H344" s="146"/>
      <c r="I344" s="146"/>
      <c r="J344" s="146"/>
      <c r="K344" s="12"/>
    </row>
    <row r="345" spans="1:12" ht="17.100000000000001" customHeight="1">
      <c r="A345" s="147"/>
      <c r="B345" s="147"/>
      <c r="C345" s="157"/>
      <c r="D345" s="158"/>
      <c r="E345" s="158"/>
      <c r="F345" s="158"/>
      <c r="G345" s="159"/>
      <c r="H345" s="147"/>
      <c r="I345" s="147"/>
      <c r="J345" s="147"/>
      <c r="K345" s="12"/>
    </row>
    <row r="346" spans="1:12" ht="13.5" thickBot="1">
      <c r="A346" s="45">
        <v>1</v>
      </c>
      <c r="B346" s="46">
        <v>2</v>
      </c>
      <c r="C346" s="176">
        <v>3</v>
      </c>
      <c r="D346" s="177"/>
      <c r="E346" s="177"/>
      <c r="F346" s="177"/>
      <c r="G346" s="178"/>
      <c r="H346" s="47" t="s">
        <v>2</v>
      </c>
      <c r="I346" s="47" t="s">
        <v>25</v>
      </c>
      <c r="J346" s="47" t="s">
        <v>26</v>
      </c>
      <c r="K346" s="13"/>
    </row>
    <row r="347" spans="1:12" ht="12.75" customHeight="1">
      <c r="A347" s="98" t="s">
        <v>32</v>
      </c>
      <c r="B347" s="49" t="s">
        <v>8</v>
      </c>
      <c r="C347" s="148" t="s">
        <v>17</v>
      </c>
      <c r="D347" s="149"/>
      <c r="E347" s="149"/>
      <c r="F347" s="149"/>
      <c r="G347" s="150"/>
      <c r="H347" s="50">
        <f>H349+H354+H359</f>
        <v>11940420.279999999</v>
      </c>
      <c r="I347" s="50">
        <f>I349+I354+I359</f>
        <v>-2736164.82</v>
      </c>
      <c r="J347" s="51">
        <f>J349+J354+J359</f>
        <v>14676585.1</v>
      </c>
    </row>
    <row r="348" spans="1:12" ht="12.75" customHeight="1">
      <c r="A348" s="99" t="s">
        <v>11</v>
      </c>
      <c r="B348" s="100"/>
      <c r="C348" s="179"/>
      <c r="D348" s="180"/>
      <c r="E348" s="180"/>
      <c r="F348" s="180"/>
      <c r="G348" s="181"/>
      <c r="H348" s="101"/>
      <c r="I348" s="102"/>
      <c r="J348" s="103"/>
    </row>
    <row r="349" spans="1:12" ht="12.75" customHeight="1">
      <c r="A349" s="98" t="s">
        <v>33</v>
      </c>
      <c r="B349" s="57" t="s">
        <v>12</v>
      </c>
      <c r="C349" s="182" t="s">
        <v>17</v>
      </c>
      <c r="D349" s="183"/>
      <c r="E349" s="183"/>
      <c r="F349" s="183"/>
      <c r="G349" s="184"/>
      <c r="H349" s="50">
        <v>0</v>
      </c>
      <c r="I349" s="50">
        <v>0</v>
      </c>
      <c r="J349" s="55">
        <v>0</v>
      </c>
    </row>
    <row r="350" spans="1:12" ht="12.75" customHeight="1">
      <c r="A350" s="99" t="s">
        <v>10</v>
      </c>
      <c r="B350" s="53"/>
      <c r="C350" s="173"/>
      <c r="D350" s="141"/>
      <c r="E350" s="141"/>
      <c r="F350" s="141"/>
      <c r="G350" s="142"/>
      <c r="H350" s="104"/>
      <c r="I350" s="105"/>
      <c r="J350" s="106"/>
    </row>
    <row r="351" spans="1:12" hidden="1">
      <c r="A351" s="107"/>
      <c r="B351" s="108" t="s">
        <v>12</v>
      </c>
      <c r="C351" s="109"/>
      <c r="D351" s="165"/>
      <c r="E351" s="166"/>
      <c r="F351" s="166"/>
      <c r="G351" s="167"/>
      <c r="H351" s="110"/>
      <c r="I351" s="111"/>
      <c r="J351" s="112"/>
      <c r="K351" s="20" t="str">
        <f>C351 &amp; D351 &amp; G351</f>
        <v/>
      </c>
      <c r="L351" s="21"/>
    </row>
    <row r="352" spans="1:12" s="7" customFormat="1">
      <c r="A352" s="113"/>
      <c r="B352" s="114" t="s">
        <v>12</v>
      </c>
      <c r="C352" s="115"/>
      <c r="D352" s="168"/>
      <c r="E352" s="168"/>
      <c r="F352" s="168"/>
      <c r="G352" s="169"/>
      <c r="H352" s="116"/>
      <c r="I352" s="117"/>
      <c r="J352" s="118">
        <f>IF(IF(H352="",0,H352)=0,0,(IF(H352&gt;0,IF(I352&gt;H352,0,H352-I352),IF(I352&gt;H352,H352-I352,0))))</f>
        <v>0</v>
      </c>
      <c r="K352" s="22" t="str">
        <f>C352 &amp; D352 &amp; G352</f>
        <v/>
      </c>
      <c r="L352" s="23" t="str">
        <f>C352 &amp; D352 &amp; G352</f>
        <v/>
      </c>
    </row>
    <row r="353" spans="1:12" ht="12.75" hidden="1" customHeight="1">
      <c r="A353" s="98"/>
      <c r="B353" s="119"/>
      <c r="C353" s="120"/>
      <c r="D353" s="120"/>
      <c r="E353" s="120"/>
      <c r="F353" s="120"/>
      <c r="G353" s="120"/>
      <c r="H353" s="121"/>
      <c r="I353" s="122"/>
      <c r="J353" s="123"/>
      <c r="K353" s="15"/>
    </row>
    <row r="354" spans="1:12" ht="12.75" customHeight="1">
      <c r="A354" s="98" t="s">
        <v>34</v>
      </c>
      <c r="B354" s="53" t="s">
        <v>13</v>
      </c>
      <c r="C354" s="173" t="s">
        <v>17</v>
      </c>
      <c r="D354" s="141"/>
      <c r="E354" s="141"/>
      <c r="F354" s="141"/>
      <c r="G354" s="142"/>
      <c r="H354" s="50">
        <v>0</v>
      </c>
      <c r="I354" s="50">
        <v>0</v>
      </c>
      <c r="J354" s="78">
        <v>0</v>
      </c>
    </row>
    <row r="355" spans="1:12" ht="12.75" customHeight="1">
      <c r="A355" s="99" t="s">
        <v>10</v>
      </c>
      <c r="B355" s="53"/>
      <c r="C355" s="173"/>
      <c r="D355" s="141"/>
      <c r="E355" s="141"/>
      <c r="F355" s="141"/>
      <c r="G355" s="142"/>
      <c r="H355" s="104"/>
      <c r="I355" s="105"/>
      <c r="J355" s="106"/>
    </row>
    <row r="356" spans="1:12" ht="12.75" hidden="1" customHeight="1">
      <c r="A356" s="107"/>
      <c r="B356" s="108" t="s">
        <v>13</v>
      </c>
      <c r="C356" s="109"/>
      <c r="D356" s="165"/>
      <c r="E356" s="166"/>
      <c r="F356" s="166"/>
      <c r="G356" s="167"/>
      <c r="H356" s="110"/>
      <c r="I356" s="111"/>
      <c r="J356" s="112"/>
      <c r="K356" s="20" t="str">
        <f>C356 &amp; D356 &amp; G356</f>
        <v/>
      </c>
      <c r="L356" s="21"/>
    </row>
    <row r="357" spans="1:12" s="7" customFormat="1">
      <c r="A357" s="113"/>
      <c r="B357" s="114" t="s">
        <v>13</v>
      </c>
      <c r="C357" s="115"/>
      <c r="D357" s="168"/>
      <c r="E357" s="168"/>
      <c r="F357" s="168"/>
      <c r="G357" s="169"/>
      <c r="H357" s="116"/>
      <c r="I357" s="117"/>
      <c r="J357" s="118">
        <f>IF(IF(H357="",0,H357)=0,0,(IF(H357&gt;0,IF(I357&gt;H357,0,H357-I357),IF(I357&gt;H357,H357-I357,0))))</f>
        <v>0</v>
      </c>
      <c r="K357" s="22" t="str">
        <f>C357 &amp; D357 &amp; G357</f>
        <v/>
      </c>
      <c r="L357" s="23" t="str">
        <f>C357 &amp; D357 &amp; G357</f>
        <v/>
      </c>
    </row>
    <row r="358" spans="1:12" ht="12.75" hidden="1" customHeight="1">
      <c r="A358" s="98"/>
      <c r="B358" s="57"/>
      <c r="C358" s="120"/>
      <c r="D358" s="120"/>
      <c r="E358" s="120"/>
      <c r="F358" s="120"/>
      <c r="G358" s="120"/>
      <c r="H358" s="121"/>
      <c r="I358" s="122"/>
      <c r="J358" s="123"/>
      <c r="K358" s="15"/>
    </row>
    <row r="359" spans="1:12" ht="12.75" customHeight="1">
      <c r="A359" s="98" t="s">
        <v>16</v>
      </c>
      <c r="B359" s="53" t="s">
        <v>9</v>
      </c>
      <c r="C359" s="173" t="s">
        <v>48</v>
      </c>
      <c r="D359" s="141"/>
      <c r="E359" s="141"/>
      <c r="F359" s="141"/>
      <c r="G359" s="142"/>
      <c r="H359" s="50">
        <v>11940420.279999999</v>
      </c>
      <c r="I359" s="50">
        <v>-2736164.82</v>
      </c>
      <c r="J359" s="124">
        <f>IF(IF(H359="",0,H359)=0,0,(IF(H359&gt;0,IF(I359&gt;H359,0,H359-I359),IF(I359&gt;H359,H359-I359,0))))</f>
        <v>14676585.1</v>
      </c>
    </row>
    <row r="360" spans="1:12" ht="22.5">
      <c r="A360" s="98" t="s">
        <v>49</v>
      </c>
      <c r="B360" s="53" t="s">
        <v>9</v>
      </c>
      <c r="C360" s="173" t="s">
        <v>50</v>
      </c>
      <c r="D360" s="141"/>
      <c r="E360" s="141"/>
      <c r="F360" s="141"/>
      <c r="G360" s="142"/>
      <c r="H360" s="50">
        <v>11940420.279999999</v>
      </c>
      <c r="I360" s="50">
        <v>-2736164.82</v>
      </c>
      <c r="J360" s="124">
        <f>IF(IF(H360="",0,H360)=0,0,(IF(H360&gt;0,IF(I360&gt;H360,0,H360-I360),IF(I360&gt;H360,H360-I360,0))))</f>
        <v>14676585.1</v>
      </c>
    </row>
    <row r="361" spans="1:12" ht="35.25" customHeight="1">
      <c r="A361" s="98" t="s">
        <v>52</v>
      </c>
      <c r="B361" s="53" t="s">
        <v>9</v>
      </c>
      <c r="C361" s="173" t="s">
        <v>51</v>
      </c>
      <c r="D361" s="141"/>
      <c r="E361" s="141"/>
      <c r="F361" s="141"/>
      <c r="G361" s="142"/>
      <c r="H361" s="50">
        <v>0</v>
      </c>
      <c r="I361" s="50">
        <v>0</v>
      </c>
      <c r="J361" s="124">
        <f>IF(IF(H361="",0,H361)=0,0,(IF(H361&gt;0,IF(I361&gt;H361,0,H361-I361),IF(I361&gt;H361,H361-I361,0))))</f>
        <v>0</v>
      </c>
    </row>
    <row r="362" spans="1:12">
      <c r="A362" s="98" t="s">
        <v>79</v>
      </c>
      <c r="B362" s="53" t="s">
        <v>14</v>
      </c>
      <c r="C362" s="125" t="s">
        <v>67</v>
      </c>
      <c r="D362" s="140" t="s">
        <v>78</v>
      </c>
      <c r="E362" s="141"/>
      <c r="F362" s="141"/>
      <c r="G362" s="142"/>
      <c r="H362" s="50">
        <v>-73046400</v>
      </c>
      <c r="I362" s="50">
        <v>-3747672.73</v>
      </c>
      <c r="J362" s="126" t="s">
        <v>53</v>
      </c>
      <c r="K362" s="10" t="str">
        <f t="shared" ref="K362:K369" si="6">C362 &amp; D362 &amp; G362</f>
        <v>00001050000000000500</v>
      </c>
      <c r="L362" s="10" t="s">
        <v>80</v>
      </c>
    </row>
    <row r="363" spans="1:12">
      <c r="A363" s="98" t="s">
        <v>82</v>
      </c>
      <c r="B363" s="53" t="s">
        <v>14</v>
      </c>
      <c r="C363" s="125" t="s">
        <v>67</v>
      </c>
      <c r="D363" s="140" t="s">
        <v>81</v>
      </c>
      <c r="E363" s="141"/>
      <c r="F363" s="141"/>
      <c r="G363" s="142"/>
      <c r="H363" s="50">
        <v>-73046400</v>
      </c>
      <c r="I363" s="50">
        <v>-3747672.73</v>
      </c>
      <c r="J363" s="126" t="s">
        <v>53</v>
      </c>
      <c r="K363" s="10" t="str">
        <f t="shared" si="6"/>
        <v>00001050200000000500</v>
      </c>
      <c r="L363" s="10" t="s">
        <v>83</v>
      </c>
    </row>
    <row r="364" spans="1:12" ht="22.5">
      <c r="A364" s="98" t="s">
        <v>85</v>
      </c>
      <c r="B364" s="53" t="s">
        <v>14</v>
      </c>
      <c r="C364" s="125" t="s">
        <v>67</v>
      </c>
      <c r="D364" s="140" t="s">
        <v>84</v>
      </c>
      <c r="E364" s="141"/>
      <c r="F364" s="141"/>
      <c r="G364" s="142"/>
      <c r="H364" s="50">
        <v>-73046400</v>
      </c>
      <c r="I364" s="50">
        <v>-3747672.73</v>
      </c>
      <c r="J364" s="126" t="s">
        <v>53</v>
      </c>
      <c r="K364" s="10" t="str">
        <f t="shared" si="6"/>
        <v>00001050201000000510</v>
      </c>
      <c r="L364" s="10" t="s">
        <v>86</v>
      </c>
    </row>
    <row r="365" spans="1:12" ht="22.5">
      <c r="A365" s="98" t="s">
        <v>88</v>
      </c>
      <c r="B365" s="53" t="s">
        <v>14</v>
      </c>
      <c r="C365" s="127" t="s">
        <v>67</v>
      </c>
      <c r="D365" s="143" t="s">
        <v>87</v>
      </c>
      <c r="E365" s="143"/>
      <c r="F365" s="143"/>
      <c r="G365" s="144"/>
      <c r="H365" s="128">
        <v>-73046400</v>
      </c>
      <c r="I365" s="128">
        <v>-3747672.73</v>
      </c>
      <c r="J365" s="129" t="s">
        <v>17</v>
      </c>
      <c r="K365" s="10" t="str">
        <f t="shared" si="6"/>
        <v>00001050201130000510</v>
      </c>
      <c r="L365" s="1" t="str">
        <f>C365 &amp; D365 &amp; G365</f>
        <v>00001050201130000510</v>
      </c>
    </row>
    <row r="366" spans="1:12">
      <c r="A366" s="98" t="s">
        <v>66</v>
      </c>
      <c r="B366" s="53" t="s">
        <v>15</v>
      </c>
      <c r="C366" s="125" t="s">
        <v>67</v>
      </c>
      <c r="D366" s="140" t="s">
        <v>68</v>
      </c>
      <c r="E366" s="141"/>
      <c r="F366" s="141"/>
      <c r="G366" s="142"/>
      <c r="H366" s="50">
        <v>84986820.280000001</v>
      </c>
      <c r="I366" s="50">
        <v>1011507.91</v>
      </c>
      <c r="J366" s="126" t="s">
        <v>53</v>
      </c>
      <c r="K366" s="10" t="str">
        <f t="shared" si="6"/>
        <v>00001050000000000600</v>
      </c>
      <c r="L366" s="10" t="s">
        <v>69</v>
      </c>
    </row>
    <row r="367" spans="1:12">
      <c r="A367" s="98" t="s">
        <v>70</v>
      </c>
      <c r="B367" s="53" t="s">
        <v>15</v>
      </c>
      <c r="C367" s="125" t="s">
        <v>67</v>
      </c>
      <c r="D367" s="140" t="s">
        <v>71</v>
      </c>
      <c r="E367" s="141"/>
      <c r="F367" s="141"/>
      <c r="G367" s="142"/>
      <c r="H367" s="50">
        <v>84986820.280000001</v>
      </c>
      <c r="I367" s="50">
        <v>1011507.91</v>
      </c>
      <c r="J367" s="126" t="s">
        <v>53</v>
      </c>
      <c r="K367" s="10" t="str">
        <f t="shared" si="6"/>
        <v>00001050200000000600</v>
      </c>
      <c r="L367" s="10" t="s">
        <v>72</v>
      </c>
    </row>
    <row r="368" spans="1:12" ht="22.5">
      <c r="A368" s="98" t="s">
        <v>73</v>
      </c>
      <c r="B368" s="53" t="s">
        <v>15</v>
      </c>
      <c r="C368" s="125" t="s">
        <v>67</v>
      </c>
      <c r="D368" s="140" t="s">
        <v>74</v>
      </c>
      <c r="E368" s="141"/>
      <c r="F368" s="141"/>
      <c r="G368" s="142"/>
      <c r="H368" s="50">
        <v>84986820.280000001</v>
      </c>
      <c r="I368" s="50">
        <v>1011507.91</v>
      </c>
      <c r="J368" s="126" t="s">
        <v>53</v>
      </c>
      <c r="K368" s="10" t="str">
        <f t="shared" si="6"/>
        <v>00001050201000000610</v>
      </c>
      <c r="L368" s="10" t="s">
        <v>75</v>
      </c>
    </row>
    <row r="369" spans="1:12" ht="22.5">
      <c r="A369" s="130" t="s">
        <v>76</v>
      </c>
      <c r="B369" s="53" t="s">
        <v>15</v>
      </c>
      <c r="C369" s="127" t="s">
        <v>67</v>
      </c>
      <c r="D369" s="143" t="s">
        <v>77</v>
      </c>
      <c r="E369" s="143"/>
      <c r="F369" s="143"/>
      <c r="G369" s="144"/>
      <c r="H369" s="131">
        <v>84986820.280000001</v>
      </c>
      <c r="I369" s="131">
        <v>1011507.91</v>
      </c>
      <c r="J369" s="132" t="s">
        <v>17</v>
      </c>
      <c r="K369" s="9" t="str">
        <f t="shared" si="6"/>
        <v>00001050201130000610</v>
      </c>
      <c r="L369" s="1" t="str">
        <f>C369 &amp; D369 &amp; G369</f>
        <v>00001050201130000610</v>
      </c>
    </row>
    <row r="370" spans="1:12">
      <c r="A370" s="89"/>
      <c r="B370" s="95"/>
      <c r="C370" s="33"/>
      <c r="D370" s="33"/>
      <c r="E370" s="33"/>
      <c r="F370" s="33"/>
      <c r="G370" s="33"/>
      <c r="H370" s="33"/>
      <c r="I370" s="33"/>
      <c r="J370" s="33"/>
      <c r="K370" s="2"/>
    </row>
    <row r="371" spans="1:12">
      <c r="A371" s="89"/>
      <c r="B371" s="95"/>
      <c r="C371" s="33"/>
      <c r="D371" s="33"/>
      <c r="E371" s="33"/>
      <c r="F371" s="33"/>
      <c r="G371" s="33"/>
      <c r="H371" s="33"/>
      <c r="I371" s="33"/>
      <c r="J371" s="33"/>
      <c r="K371" s="8"/>
      <c r="L371" s="8"/>
    </row>
    <row r="372" spans="1:12" s="24" customFormat="1" ht="21.75" customHeight="1">
      <c r="A372" s="133" t="s">
        <v>563</v>
      </c>
      <c r="B372" s="174" t="s">
        <v>564</v>
      </c>
      <c r="C372" s="174"/>
      <c r="D372" s="174"/>
      <c r="E372" s="95"/>
      <c r="F372" s="95"/>
      <c r="G372" s="33"/>
      <c r="H372" s="134" t="s">
        <v>565</v>
      </c>
      <c r="I372" s="135"/>
      <c r="J372" s="136" t="s">
        <v>566</v>
      </c>
    </row>
    <row r="373" spans="1:12" s="24" customFormat="1">
      <c r="A373" s="28" t="s">
        <v>567</v>
      </c>
      <c r="B373" s="172" t="s">
        <v>45</v>
      </c>
      <c r="C373" s="172"/>
      <c r="D373" s="172"/>
      <c r="E373" s="95"/>
      <c r="F373" s="95"/>
      <c r="G373" s="33"/>
      <c r="H373" s="33"/>
      <c r="I373" s="137" t="s">
        <v>46</v>
      </c>
      <c r="J373" s="95" t="s">
        <v>45</v>
      </c>
    </row>
    <row r="374" spans="1:12" s="24" customFormat="1">
      <c r="A374" s="28"/>
      <c r="B374" s="95"/>
      <c r="C374" s="33"/>
      <c r="D374" s="33"/>
      <c r="E374" s="33"/>
      <c r="F374" s="33"/>
      <c r="G374" s="33"/>
      <c r="H374" s="33"/>
      <c r="I374" s="33"/>
      <c r="J374" s="33"/>
    </row>
    <row r="375" spans="1:12" s="25" customFormat="1" ht="21.75" customHeight="1">
      <c r="A375" s="133"/>
      <c r="B375" s="175"/>
      <c r="C375" s="175"/>
      <c r="D375" s="175"/>
      <c r="E375" s="138"/>
      <c r="F375" s="138"/>
      <c r="G375" s="33"/>
      <c r="H375" s="33"/>
      <c r="I375" s="33"/>
      <c r="J375" s="33"/>
    </row>
    <row r="376" spans="1:12" s="25" customFormat="1">
      <c r="A376" s="133"/>
      <c r="B376" s="172"/>
      <c r="C376" s="172"/>
      <c r="D376" s="172"/>
      <c r="E376" s="95"/>
      <c r="F376" s="95"/>
      <c r="G376" s="33"/>
      <c r="H376" s="33"/>
      <c r="I376" s="33"/>
      <c r="J376" s="33"/>
    </row>
    <row r="377" spans="1:12" s="25" customFormat="1">
      <c r="A377" s="133"/>
      <c r="B377" s="95"/>
      <c r="C377" s="33"/>
      <c r="D377" s="33"/>
      <c r="E377" s="33"/>
      <c r="F377" s="33"/>
      <c r="G377" s="33"/>
      <c r="H377" s="33"/>
      <c r="I377" s="33"/>
      <c r="J377" s="33"/>
    </row>
    <row r="378" spans="1:12" s="24" customFormat="1">
      <c r="A378" s="28"/>
      <c r="B378" s="95"/>
      <c r="C378" s="33"/>
      <c r="D378" s="33"/>
      <c r="E378" s="33"/>
      <c r="F378" s="33"/>
      <c r="G378" s="33"/>
      <c r="H378" s="33"/>
      <c r="I378" s="33"/>
      <c r="J378" s="33"/>
    </row>
    <row r="379" spans="1:12" s="24" customFormat="1">
      <c r="A379" s="89"/>
      <c r="B379" s="95"/>
      <c r="C379" s="33"/>
      <c r="D379" s="33"/>
      <c r="E379" s="33"/>
      <c r="F379" s="33"/>
      <c r="G379" s="33"/>
      <c r="H379" s="33"/>
      <c r="I379" s="33"/>
      <c r="J379" s="33"/>
    </row>
    <row r="380" spans="1:12">
      <c r="K380" s="8"/>
      <c r="L380" s="8"/>
    </row>
    <row r="381" spans="1:12">
      <c r="K381" s="8"/>
      <c r="L381" s="8"/>
    </row>
    <row r="382" spans="1:12">
      <c r="K382" s="8"/>
      <c r="L382" s="8"/>
    </row>
    <row r="383" spans="1:12">
      <c r="K383" s="8"/>
      <c r="L383" s="8"/>
    </row>
    <row r="384" spans="1:12">
      <c r="K384" s="8"/>
      <c r="L384" s="8"/>
    </row>
    <row r="385" spans="11:12">
      <c r="K385" s="8"/>
      <c r="L385" s="8"/>
    </row>
  </sheetData>
  <mergeCells count="369">
    <mergeCell ref="D54:G54"/>
    <mergeCell ref="D55:G55"/>
    <mergeCell ref="D56:G56"/>
    <mergeCell ref="D57:G57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333:F333"/>
    <mergeCell ref="E334:F334"/>
    <mergeCell ref="E335:F335"/>
    <mergeCell ref="E336:F33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C15:G15"/>
    <mergeCell ref="C16:G16"/>
    <mergeCell ref="C65:G65"/>
    <mergeCell ref="A341:J341"/>
    <mergeCell ref="C67:G67"/>
    <mergeCell ref="H62:H64"/>
    <mergeCell ref="B62:B64"/>
    <mergeCell ref="A60:J60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8:F78"/>
    <mergeCell ref="E79:F79"/>
    <mergeCell ref="E80:F80"/>
    <mergeCell ref="E81:F81"/>
    <mergeCell ref="E82:F82"/>
    <mergeCell ref="E88:F88"/>
    <mergeCell ref="E89:F8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376:D376"/>
    <mergeCell ref="C350:G350"/>
    <mergeCell ref="C354:G354"/>
    <mergeCell ref="C355:G355"/>
    <mergeCell ref="B372:D372"/>
    <mergeCell ref="B375:D375"/>
    <mergeCell ref="C359:G359"/>
    <mergeCell ref="C361:G361"/>
    <mergeCell ref="H343:H345"/>
    <mergeCell ref="C343:G345"/>
    <mergeCell ref="D351:G351"/>
    <mergeCell ref="C346:G346"/>
    <mergeCell ref="C347:G347"/>
    <mergeCell ref="C348:G348"/>
    <mergeCell ref="B373:D373"/>
    <mergeCell ref="C360:G360"/>
    <mergeCell ref="B343:B345"/>
    <mergeCell ref="C349:G349"/>
    <mergeCell ref="D366:G366"/>
    <mergeCell ref="D367:G367"/>
    <mergeCell ref="D364:G364"/>
    <mergeCell ref="D365:G365"/>
    <mergeCell ref="D352:G352"/>
    <mergeCell ref="D362:G362"/>
    <mergeCell ref="D368:G368"/>
    <mergeCell ref="D369:G369"/>
    <mergeCell ref="J62:J64"/>
    <mergeCell ref="I62:I64"/>
    <mergeCell ref="A62:A64"/>
    <mergeCell ref="C66:G66"/>
    <mergeCell ref="C62:G64"/>
    <mergeCell ref="E77:F77"/>
    <mergeCell ref="I343:I345"/>
    <mergeCell ref="C339:G339"/>
    <mergeCell ref="A343:A345"/>
    <mergeCell ref="J343:J345"/>
    <mergeCell ref="D363:G363"/>
    <mergeCell ref="D356:G356"/>
    <mergeCell ref="D357:G357"/>
    <mergeCell ref="E90:F90"/>
    <mergeCell ref="E91:F91"/>
    <mergeCell ref="E92:F92"/>
    <mergeCell ref="E83:F83"/>
    <mergeCell ref="E84:F84"/>
    <mergeCell ref="E85:F85"/>
    <mergeCell ref="E86:F86"/>
    <mergeCell ref="E87:F87"/>
    <mergeCell ref="E98:F98"/>
  </mergeCells>
  <phoneticPr fontId="0" type="noConversion"/>
  <pageMargins left="0.39370078740157483" right="0.39370078740157483" top="0.98425196850393704" bottom="0.39370078740157483" header="0" footer="0"/>
  <pageSetup paperSize="9" scale="66" orientation="portrait" r:id="rId1"/>
  <headerFooter alignWithMargins="0"/>
  <rowBreaks count="2" manualBreakCount="2">
    <brk id="58" max="16383" man="1"/>
    <brk id="3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2019-02-07T05:41:26Z</cp:lastPrinted>
  <dcterms:created xsi:type="dcterms:W3CDTF">2009-02-13T09:10:05Z</dcterms:created>
  <dcterms:modified xsi:type="dcterms:W3CDTF">2020-04-24T07:08:41Z</dcterms:modified>
</cp:coreProperties>
</file>