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9285" activeTab="0"/>
  </bookViews>
  <sheets>
    <sheet name="Приложение 1" sheetId="1" r:id="rId1"/>
  </sheets>
  <definedNames>
    <definedName name="_xlnm.Print_Area" localSheetId="0">'Приложение 1'!$A$1:$F$59</definedName>
  </definedNames>
  <calcPr fullCalcOnLoad="1"/>
</workbook>
</file>

<file path=xl/sharedStrings.xml><?xml version="1.0" encoding="utf-8"?>
<sst xmlns="http://schemas.openxmlformats.org/spreadsheetml/2006/main" count="59" uniqueCount="59">
  <si>
    <t>№ п/п</t>
  </si>
  <si>
    <t>Наименование направления расходования средств, наименование объектов</t>
  </si>
  <si>
    <t>в том числе за счет</t>
  </si>
  <si>
    <t>Всего</t>
  </si>
  <si>
    <t>из них</t>
  </si>
  <si>
    <t>III</t>
  </si>
  <si>
    <t>I</t>
  </si>
  <si>
    <t>II</t>
  </si>
  <si>
    <t xml:space="preserve">Капитальный ремонт автомобильных дорог местного значения </t>
  </si>
  <si>
    <t>бюджета муниципального образования</t>
  </si>
  <si>
    <t>Плановые ассигнования (руб., коп.)</t>
  </si>
  <si>
    <t>субсидии из областного бюджета</t>
  </si>
  <si>
    <t>IV</t>
  </si>
  <si>
    <t>Капитальный ремонт и ремонт дворовых территорий многоквартирных домов</t>
  </si>
  <si>
    <t>V</t>
  </si>
  <si>
    <t>Содержание автомобильных дорог местного значения -всего, в том числе</t>
  </si>
  <si>
    <t>уборка автомобильных дорог в зимний и летний период</t>
  </si>
  <si>
    <t xml:space="preserve">Ремонт автомобильных дорог общего пользования  местного значения </t>
  </si>
  <si>
    <t xml:space="preserve"> в т.ч. пообъектно:</t>
  </si>
  <si>
    <t>Иные работы, в том числе</t>
  </si>
  <si>
    <t>Наименование показателя</t>
  </si>
  <si>
    <t>Утверждено в бюджете (руб. коп.)</t>
  </si>
  <si>
    <t>Исполнено (руб. коп.)</t>
  </si>
  <si>
    <t>Доходы муниципального дорожного фонда -итого, в том числе: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</si>
  <si>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</si>
  <si>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</si>
  <si>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</si>
  <si>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</si>
  <si>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</si>
  <si>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Субсидия бюджетам городских и сельских поселений на формирование муниципальных дорожных фондов</t>
  </si>
  <si>
    <t>Налог на доходы физических лиц</t>
  </si>
  <si>
    <t>обслуживание и содержание светофорных объектов</t>
  </si>
  <si>
    <t>паспортизация автомобильных дорог общего пользования местного значения</t>
  </si>
  <si>
    <t>VI</t>
  </si>
  <si>
    <t>Расходы на вновь образуемые земельные участки для размещения автомобильных дорог общего пользования местного значения</t>
  </si>
  <si>
    <t>Доходы муниципального дорожного фонда Валдайского городского поселения</t>
  </si>
  <si>
    <t>Расходы муниципального дорожного фонда Валдайского городского поселения</t>
  </si>
  <si>
    <t>Строительство автомобильных дорог общего пользования местного значения</t>
  </si>
  <si>
    <t>VII</t>
  </si>
  <si>
    <t>Субсидии бюджетам городских и сельских поселений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(ремонт)</t>
  </si>
  <si>
    <t xml:space="preserve">обновление и нанесение дорожной разметки                               </t>
  </si>
  <si>
    <t>Отчёт об использовании средств дорожного фонда Валдайского городского поселения за 2022 год</t>
  </si>
  <si>
    <t>Остаток неиспользованного дорожного фонда на 01.01.2022 года   - 20 059 893,40  рублей (в т.ч. Областные средства 9 663 136,47 руб.)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</si>
  <si>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</si>
  <si>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 xml:space="preserve">Объем финансирования в 2022 году, всего, (руб., коп.) </t>
  </si>
  <si>
    <t>обустройство посадочных площадок, приобретение и установка технических средств организации дорожного движения</t>
  </si>
  <si>
    <t>Остаток неиспользованного дорожного фонда на 01.01.2023 года -13 879 794,78 рублей (в т.ч. Областные средства 2 936 886,78 руб.)</t>
  </si>
  <si>
    <t>Разработка ПСД на капитальный ремонт а/ д ул.Песчаная и а/д «Валдай-Соколова «Москва-Санкт-Петербург» г.Валдай</t>
  </si>
  <si>
    <t>Разработка и проверка ПСД на строительство (реконструкцию) автомобильных дорог общего пользования местного значения, экспертиза проектов ул.А.Маресьева</t>
  </si>
  <si>
    <t>Разработка и проверка ПСД на строительство (реконструкцию) автомобильных дорог общего пользования местного значения, экспертиза проектов ул. Мелиораторов</t>
  </si>
  <si>
    <t>Выполнение работ по инженерным изысканиям и разработке проектно-сметной документации на строительство и реконструкцию автомобильных дорог общего пользования местного значения, с прохождением и получением положительного заключения государственной экспертизы проектной документации, инженерных изысканий и достоверности сметной стоимости по тротуарам: пр. Советский от д.81 до д.117, ул. Совхозная от д.45 до пересечения с ул. Ленина, ул. Железнодорожная от д.2 до пересечения с ул. Октябрьская, ул. М. Горького от д.2 до пересечения с ул. Железнодорожная, ул. Радищева от д.26 до д.68, ул. Белова от пересечения с пр. Комсомольским вдоль д.44, ул. Ломоносова</t>
  </si>
  <si>
    <t>Строительство (реконст-рукция) автомобильных дорог общего пользования местного значения ул. А. Маресьева (1 этап строительства), в т.ч. Строительный контроль</t>
  </si>
  <si>
    <t xml:space="preserve">Ремонт автомобильных дорог общего пользования местного значения в рамках регионального проекта "Дорога к дому", ул. Луначарского </t>
  </si>
  <si>
    <t>Ремонт автомобильных дорог общего пользования местного значения ул. Ломоносова</t>
  </si>
  <si>
    <t xml:space="preserve">Ремонт автомобильных дорог общего пользования местного значения ул. Братская, ул. Парковая, ул. Энтузиастов </t>
  </si>
  <si>
    <t>Ремонт автомобильных дорог общего пользования местного значения, в т.ч.строительный контроль ул. Крупская, ул. Победы, ул. Молодежная</t>
  </si>
  <si>
    <t xml:space="preserve">Выполнение работ по ремонту асфальтобетонного покрытия Аллеи Славы и подъездной путь к дворовой территории многоквартирного дома просп. Комсомольский д. 50 </t>
  </si>
  <si>
    <t>Ямочный ремонт</t>
  </si>
  <si>
    <t>Прочие мероприятия (гос.экспертиза, составление сметной документации 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</si>
</sst>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#,##0.000"/>
    <numFmt numFmtId="166" formatCode="0.000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#,##0.00_р_."/>
    <numFmt numFmtId="174" formatCode="0.0000000"/>
    <numFmt numFmtId="175" formatCode="0.00000"/>
    <numFmt numFmtId="176" formatCode="0.0000"/>
    <numFmt numFmtId="177" formatCode="#,##0.0000"/>
  </numFmts>
  <fonts count="53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Times New Roman Cyr"/>
      <family val="1"/>
    </font>
    <font>
      <i/>
      <sz val="11"/>
      <name val="Times New Roman"/>
      <family val="1"/>
    </font>
    <font>
      <i/>
      <sz val="11"/>
      <name val="Times New Roman Cyr"/>
      <family val="1"/>
    </font>
    <font>
      <b/>
      <sz val="14"/>
      <name val="Times New Roman Cyr"/>
      <family val="1"/>
    </font>
    <font>
      <sz val="10"/>
      <name val="Helv"/>
      <family val="0"/>
    </font>
    <font>
      <sz val="14"/>
      <name val="Times New Roman Cyr"/>
      <family val="1"/>
    </font>
    <font>
      <sz val="8"/>
      <name val="Arial Cyr"/>
      <family val="0"/>
    </font>
    <font>
      <sz val="12"/>
      <name val="Times New Roman"/>
      <family val="1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18" fillId="0" borderId="1">
      <alignment vertical="top" wrapText="1"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2" applyNumberFormat="0" applyAlignment="0" applyProtection="0"/>
    <xf numFmtId="0" fontId="39" fillId="26" borderId="3" applyNumberFormat="0" applyAlignment="0" applyProtection="0"/>
    <xf numFmtId="0" fontId="40" fillId="2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10" fillId="0" borderId="0">
      <alignment/>
      <protection/>
    </xf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32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0" fontId="1" fillId="0" borderId="0" xfId="0" applyFont="1" applyFill="1" applyAlignment="1">
      <alignment/>
    </xf>
    <xf numFmtId="165" fontId="1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32" borderId="0" xfId="0" applyFont="1" applyFill="1" applyAlignment="1">
      <alignment vertical="center"/>
    </xf>
    <xf numFmtId="165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2" fontId="17" fillId="0" borderId="11" xfId="59" applyNumberFormat="1" applyFont="1" applyFill="1" applyBorder="1" applyAlignment="1">
      <alignment horizontal="left" vertical="center" wrapText="1"/>
      <protection/>
    </xf>
    <xf numFmtId="173" fontId="17" fillId="0" borderId="11" xfId="0" applyNumberFormat="1" applyFont="1" applyBorder="1" applyAlignment="1">
      <alignment horizontal="right" wrapText="1"/>
    </xf>
    <xf numFmtId="2" fontId="17" fillId="32" borderId="11" xfId="0" applyNumberFormat="1" applyFont="1" applyFill="1" applyBorder="1" applyAlignment="1">
      <alignment horizontal="left" vertical="center" wrapText="1"/>
    </xf>
    <xf numFmtId="0" fontId="17" fillId="32" borderId="11" xfId="0" applyNumberFormat="1" applyFont="1" applyFill="1" applyBorder="1" applyAlignment="1">
      <alignment horizontal="right" vertical="center" wrapText="1"/>
    </xf>
    <xf numFmtId="173" fontId="17" fillId="32" borderId="11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" fontId="17" fillId="0" borderId="12" xfId="0" applyNumberFormat="1" applyFont="1" applyBorder="1" applyAlignment="1">
      <alignment horizontal="center" wrapText="1"/>
    </xf>
    <xf numFmtId="4" fontId="17" fillId="0" borderId="11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4" fontId="17" fillId="0" borderId="11" xfId="0" applyNumberFormat="1" applyFont="1" applyBorder="1" applyAlignment="1">
      <alignment horizontal="center" wrapText="1"/>
    </xf>
    <xf numFmtId="4" fontId="1" fillId="0" borderId="0" xfId="0" applyNumberFormat="1" applyFont="1" applyFill="1" applyBorder="1" applyAlignment="1">
      <alignment vertical="center"/>
    </xf>
    <xf numFmtId="173" fontId="2" fillId="33" borderId="11" xfId="0" applyNumberFormat="1" applyFont="1" applyFill="1" applyBorder="1" applyAlignment="1">
      <alignment horizontal="right" vertical="center" wrapText="1"/>
    </xf>
    <xf numFmtId="0" fontId="14" fillId="33" borderId="11" xfId="0" applyNumberFormat="1" applyFont="1" applyFill="1" applyBorder="1" applyAlignment="1">
      <alignment horizontal="center" vertical="center" wrapText="1"/>
    </xf>
    <xf numFmtId="2" fontId="17" fillId="33" borderId="11" xfId="0" applyNumberFormat="1" applyFont="1" applyFill="1" applyBorder="1" applyAlignment="1">
      <alignment horizontal="left" vertical="center" wrapText="1"/>
    </xf>
    <xf numFmtId="173" fontId="17" fillId="33" borderId="11" xfId="0" applyNumberFormat="1" applyFont="1" applyFill="1" applyBorder="1" applyAlignment="1">
      <alignment horizontal="right" wrapText="1"/>
    </xf>
    <xf numFmtId="0" fontId="2" fillId="33" borderId="11" xfId="0" applyFont="1" applyFill="1" applyBorder="1" applyAlignment="1">
      <alignment wrapText="1"/>
    </xf>
    <xf numFmtId="173" fontId="2" fillId="33" borderId="11" xfId="0" applyNumberFormat="1" applyFont="1" applyFill="1" applyBorder="1" applyAlignment="1">
      <alignment horizontal="right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wrapText="1"/>
    </xf>
    <xf numFmtId="0" fontId="17" fillId="33" borderId="11" xfId="0" applyNumberFormat="1" applyFont="1" applyFill="1" applyBorder="1" applyAlignment="1">
      <alignment horizontal="right" vertical="center" wrapText="1"/>
    </xf>
    <xf numFmtId="173" fontId="17" fillId="33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vertical="center" wrapText="1"/>
    </xf>
    <xf numFmtId="0" fontId="17" fillId="33" borderId="11" xfId="0" applyFont="1" applyFill="1" applyBorder="1" applyAlignment="1">
      <alignment vertical="center" wrapText="1"/>
    </xf>
    <xf numFmtId="173" fontId="17" fillId="33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left" vertical="center"/>
    </xf>
    <xf numFmtId="0" fontId="14" fillId="34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14" fillId="33" borderId="11" xfId="0" applyNumberFormat="1" applyFont="1" applyFill="1" applyBorder="1" applyAlignment="1">
      <alignment horizontal="center" vertical="center"/>
    </xf>
    <xf numFmtId="173" fontId="17" fillId="33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" fontId="17" fillId="0" borderId="0" xfId="0" applyNumberFormat="1" applyFont="1" applyBorder="1" applyAlignment="1">
      <alignment horizontal="center" wrapText="1"/>
    </xf>
    <xf numFmtId="4" fontId="17" fillId="33" borderId="11" xfId="0" applyNumberFormat="1" applyFont="1" applyFill="1" applyBorder="1" applyAlignment="1">
      <alignment horizontal="right" wrapText="1"/>
    </xf>
    <xf numFmtId="0" fontId="2" fillId="33" borderId="11" xfId="0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>
      <alignment horizontal="right" wrapText="1"/>
    </xf>
    <xf numFmtId="0" fontId="17" fillId="33" borderId="11" xfId="0" applyFont="1" applyFill="1" applyBorder="1" applyAlignment="1">
      <alignment horizontal="left" vertical="center"/>
    </xf>
    <xf numFmtId="0" fontId="14" fillId="33" borderId="13" xfId="0" applyNumberFormat="1" applyFont="1" applyFill="1" applyBorder="1" applyAlignment="1">
      <alignment horizontal="center" vertical="center" wrapText="1"/>
    </xf>
    <xf numFmtId="0" fontId="13" fillId="33" borderId="11" xfId="33" applyNumberFormat="1" applyFont="1" applyFill="1" applyBorder="1" applyAlignment="1" applyProtection="1">
      <alignment horizontal="left" vertical="center" wrapText="1"/>
      <protection/>
    </xf>
    <xf numFmtId="4" fontId="2" fillId="33" borderId="12" xfId="0" applyNumberFormat="1" applyFont="1" applyFill="1" applyBorder="1" applyAlignment="1">
      <alignment horizontal="right" wrapText="1"/>
    </xf>
    <xf numFmtId="0" fontId="2" fillId="33" borderId="0" xfId="0" applyFont="1" applyFill="1" applyAlignment="1">
      <alignment vertical="center"/>
    </xf>
    <xf numFmtId="0" fontId="15" fillId="33" borderId="0" xfId="0" applyFont="1" applyFill="1" applyBorder="1" applyAlignment="1">
      <alignment horizontal="justify" vertical="top" wrapText="1"/>
    </xf>
    <xf numFmtId="0" fontId="15" fillId="33" borderId="0" xfId="0" applyFont="1" applyFill="1" applyBorder="1" applyAlignment="1">
      <alignment wrapText="1"/>
    </xf>
    <xf numFmtId="0" fontId="13" fillId="33" borderId="0" xfId="0" applyFont="1" applyFill="1" applyAlignment="1">
      <alignment vertical="top" wrapText="1"/>
    </xf>
    <xf numFmtId="0" fontId="13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 vertical="center"/>
    </xf>
    <xf numFmtId="165" fontId="2" fillId="33" borderId="0" xfId="0" applyNumberFormat="1" applyFont="1" applyFill="1" applyAlignment="1">
      <alignment horizontal="left" vertical="center"/>
    </xf>
    <xf numFmtId="165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164" fontId="2" fillId="33" borderId="0" xfId="0" applyNumberFormat="1" applyFont="1" applyFill="1" applyAlignment="1">
      <alignment vertical="center"/>
    </xf>
    <xf numFmtId="165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165" fontId="1" fillId="33" borderId="0" xfId="0" applyNumberFormat="1" applyFont="1" applyFill="1" applyAlignment="1">
      <alignment horizontal="center" vertical="center"/>
    </xf>
    <xf numFmtId="165" fontId="1" fillId="33" borderId="0" xfId="0" applyNumberFormat="1" applyFont="1" applyFill="1" applyAlignment="1">
      <alignment vertical="center"/>
    </xf>
    <xf numFmtId="0" fontId="13" fillId="0" borderId="0" xfId="0" applyFont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0" xfId="0" applyNumberFormat="1" applyFont="1" applyAlignment="1">
      <alignment wrapText="1"/>
    </xf>
    <xf numFmtId="0" fontId="15" fillId="33" borderId="0" xfId="0" applyFont="1" applyFill="1" applyBorder="1" applyAlignment="1">
      <alignment horizontal="left" vertical="top" wrapText="1"/>
    </xf>
    <xf numFmtId="0" fontId="17" fillId="0" borderId="13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13" fillId="0" borderId="11" xfId="53" applyNumberFormat="1" applyFont="1" applyFill="1" applyBorder="1" applyAlignment="1" applyProtection="1">
      <alignment horizontal="left" vertical="top" wrapText="1"/>
      <protection/>
    </xf>
    <xf numFmtId="0" fontId="17" fillId="0" borderId="11" xfId="0" applyFont="1" applyBorder="1" applyAlignment="1">
      <alignment horizontal="left" wrapText="1"/>
    </xf>
    <xf numFmtId="165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5" fillId="33" borderId="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6" fillId="33" borderId="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69"/>
  <sheetViews>
    <sheetView tabSelected="1" zoomScaleSheetLayoutView="90" zoomScalePageLayoutView="0" workbookViewId="0" topLeftCell="A50">
      <selection activeCell="C57" sqref="C57"/>
    </sheetView>
  </sheetViews>
  <sheetFormatPr defaultColWidth="9.00390625" defaultRowHeight="12.75"/>
  <cols>
    <col min="1" max="1" width="7.75390625" style="1" customWidth="1"/>
    <col min="2" max="2" width="41.875" style="2" customWidth="1"/>
    <col min="3" max="4" width="17.375" style="10" customWidth="1"/>
    <col min="5" max="5" width="18.375" style="10" customWidth="1"/>
    <col min="6" max="6" width="16.375" style="10" customWidth="1"/>
    <col min="7" max="7" width="9.125" style="3" customWidth="1"/>
    <col min="8" max="8" width="10.875" style="3" bestFit="1" customWidth="1"/>
    <col min="9" max="9" width="9.125" style="3" customWidth="1"/>
    <col min="10" max="10" width="18.625" style="3" customWidth="1"/>
    <col min="11" max="16384" width="9.125" style="3" customWidth="1"/>
  </cols>
  <sheetData>
    <row r="1" spans="1:6" s="12" customFormat="1" ht="43.5" customHeight="1">
      <c r="A1" s="87" t="s">
        <v>41</v>
      </c>
      <c r="B1" s="87"/>
      <c r="C1" s="87"/>
      <c r="D1" s="87"/>
      <c r="E1" s="87"/>
      <c r="F1" s="87"/>
    </row>
    <row r="2" spans="1:6" s="12" customFormat="1" ht="17.25" customHeight="1">
      <c r="A2" s="25"/>
      <c r="B2" s="25"/>
      <c r="C2" s="25"/>
      <c r="D2" s="25"/>
      <c r="E2" s="25"/>
      <c r="F2" s="25"/>
    </row>
    <row r="3" spans="1:6" s="12" customFormat="1" ht="15" customHeight="1">
      <c r="A3" s="25"/>
      <c r="B3" s="87" t="s">
        <v>35</v>
      </c>
      <c r="C3" s="87"/>
      <c r="D3" s="87"/>
      <c r="E3" s="87"/>
      <c r="F3" s="87"/>
    </row>
    <row r="4" spans="1:6" s="12" customFormat="1" ht="33.75" customHeight="1">
      <c r="A4" s="25"/>
      <c r="B4" s="92" t="s">
        <v>42</v>
      </c>
      <c r="C4" s="92"/>
      <c r="D4" s="92"/>
      <c r="E4" s="92"/>
      <c r="F4" s="92"/>
    </row>
    <row r="5" spans="1:6" s="12" customFormat="1" ht="14.25" customHeight="1">
      <c r="A5" s="25"/>
      <c r="B5" s="25"/>
      <c r="C5" s="25"/>
      <c r="D5" s="25"/>
      <c r="E5" s="25"/>
      <c r="F5" s="25"/>
    </row>
    <row r="6" spans="1:6" s="12" customFormat="1" ht="53.25" customHeight="1">
      <c r="A6" s="25"/>
      <c r="B6" s="94" t="s">
        <v>20</v>
      </c>
      <c r="C6" s="94"/>
      <c r="D6" s="94"/>
      <c r="E6" s="26" t="s">
        <v>21</v>
      </c>
      <c r="F6" s="26" t="s">
        <v>22</v>
      </c>
    </row>
    <row r="7" spans="1:6" s="12" customFormat="1" ht="24.75" customHeight="1">
      <c r="A7" s="25"/>
      <c r="B7" s="95" t="s">
        <v>23</v>
      </c>
      <c r="C7" s="96"/>
      <c r="D7" s="97"/>
      <c r="E7" s="27">
        <f>E8+E13+E14+E15+E16</f>
        <v>85263377.31</v>
      </c>
      <c r="F7" s="27">
        <f>F8+F13+F14+F15+F16</f>
        <v>84707452.87</v>
      </c>
    </row>
    <row r="8" spans="1:6" s="12" customFormat="1" ht="28.5" customHeight="1">
      <c r="A8" s="25"/>
      <c r="B8" s="89" t="s">
        <v>24</v>
      </c>
      <c r="C8" s="89"/>
      <c r="D8" s="89"/>
      <c r="E8" s="27">
        <f>E9+E10+E11+E12</f>
        <v>3150860</v>
      </c>
      <c r="F8" s="28">
        <f>F9+F10+F11+F12</f>
        <v>3635886.7800000003</v>
      </c>
    </row>
    <row r="9" spans="1:6" s="12" customFormat="1" ht="63.75" customHeight="1">
      <c r="A9" s="25"/>
      <c r="B9" s="88" t="s">
        <v>25</v>
      </c>
      <c r="C9" s="88"/>
      <c r="D9" s="88"/>
      <c r="E9" s="29">
        <v>1424600</v>
      </c>
      <c r="F9" s="30">
        <v>1822695.64</v>
      </c>
    </row>
    <row r="10" spans="1:6" s="12" customFormat="1" ht="81" customHeight="1">
      <c r="A10" s="25"/>
      <c r="B10" s="88" t="s">
        <v>26</v>
      </c>
      <c r="C10" s="88"/>
      <c r="D10" s="88"/>
      <c r="E10" s="29">
        <v>7890</v>
      </c>
      <c r="F10" s="30">
        <v>9845.37</v>
      </c>
    </row>
    <row r="11" spans="1:6" s="12" customFormat="1" ht="63.75" customHeight="1">
      <c r="A11" s="25"/>
      <c r="B11" s="88" t="s">
        <v>27</v>
      </c>
      <c r="C11" s="88"/>
      <c r="D11" s="88"/>
      <c r="E11" s="29">
        <v>1897010</v>
      </c>
      <c r="F11" s="30">
        <v>2012461.85</v>
      </c>
    </row>
    <row r="12" spans="1:6" s="12" customFormat="1" ht="64.5" customHeight="1">
      <c r="A12" s="25"/>
      <c r="B12" s="88" t="s">
        <v>28</v>
      </c>
      <c r="C12" s="88"/>
      <c r="D12" s="88"/>
      <c r="E12" s="29">
        <v>-178640</v>
      </c>
      <c r="F12" s="30">
        <v>-209116.08</v>
      </c>
    </row>
    <row r="13" spans="1:6" s="12" customFormat="1" ht="36.75" customHeight="1">
      <c r="A13" s="25"/>
      <c r="B13" s="89" t="s">
        <v>29</v>
      </c>
      <c r="C13" s="89"/>
      <c r="D13" s="89"/>
      <c r="E13" s="27">
        <v>6402000</v>
      </c>
      <c r="F13" s="28">
        <v>6402000</v>
      </c>
    </row>
    <row r="14" spans="1:6" s="12" customFormat="1" ht="82.5" customHeight="1">
      <c r="A14" s="25"/>
      <c r="B14" s="82" t="s">
        <v>39</v>
      </c>
      <c r="C14" s="83"/>
      <c r="D14" s="84"/>
      <c r="E14" s="27">
        <v>50000000</v>
      </c>
      <c r="F14" s="28">
        <v>49444075.56</v>
      </c>
    </row>
    <row r="15" spans="1:11" s="12" customFormat="1" ht="18" customHeight="1">
      <c r="A15" s="25"/>
      <c r="B15" s="82" t="s">
        <v>30</v>
      </c>
      <c r="C15" s="85"/>
      <c r="D15" s="86"/>
      <c r="E15" s="31">
        <v>25035517.31</v>
      </c>
      <c r="F15" s="31">
        <v>24550490.53</v>
      </c>
      <c r="K15" s="53"/>
    </row>
    <row r="16" spans="1:6" s="12" customFormat="1" ht="66" customHeight="1">
      <c r="A16" s="25"/>
      <c r="B16" s="89" t="s">
        <v>43</v>
      </c>
      <c r="C16" s="89"/>
      <c r="D16" s="89"/>
      <c r="E16" s="28">
        <v>675000</v>
      </c>
      <c r="F16" s="28">
        <v>675000</v>
      </c>
    </row>
    <row r="17" spans="1:6" s="12" customFormat="1" ht="24" customHeight="1">
      <c r="A17" s="25"/>
      <c r="B17" s="87" t="s">
        <v>36</v>
      </c>
      <c r="C17" s="87"/>
      <c r="D17" s="87"/>
      <c r="E17" s="87"/>
      <c r="F17" s="87"/>
    </row>
    <row r="18" spans="1:6" s="4" customFormat="1" ht="19.5" customHeight="1">
      <c r="A18" s="5"/>
      <c r="B18" s="5"/>
      <c r="C18" s="6"/>
      <c r="D18" s="11"/>
      <c r="E18" s="11"/>
      <c r="F18" s="11"/>
    </row>
    <row r="19" spans="1:105" ht="26.25" customHeight="1">
      <c r="A19" s="99" t="s">
        <v>0</v>
      </c>
      <c r="B19" s="91" t="s">
        <v>1</v>
      </c>
      <c r="C19" s="90" t="s">
        <v>10</v>
      </c>
      <c r="D19" s="90" t="s">
        <v>44</v>
      </c>
      <c r="E19" s="90" t="s">
        <v>2</v>
      </c>
      <c r="F19" s="90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</row>
    <row r="20" spans="1:105" ht="6" customHeight="1" hidden="1">
      <c r="A20" s="99"/>
      <c r="B20" s="91"/>
      <c r="C20" s="90"/>
      <c r="D20" s="90"/>
      <c r="E20" s="90"/>
      <c r="F20" s="90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</row>
    <row r="21" spans="1:105" ht="7.5" customHeight="1" hidden="1">
      <c r="A21" s="99"/>
      <c r="B21" s="91"/>
      <c r="C21" s="90"/>
      <c r="D21" s="90"/>
      <c r="E21" s="90"/>
      <c r="F21" s="90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</row>
    <row r="22" spans="1:105" ht="3" customHeight="1" hidden="1">
      <c r="A22" s="99"/>
      <c r="B22" s="91"/>
      <c r="C22" s="90"/>
      <c r="D22" s="90"/>
      <c r="E22" s="90"/>
      <c r="F22" s="90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</row>
    <row r="23" spans="1:105" ht="60.75" customHeight="1">
      <c r="A23" s="99"/>
      <c r="B23" s="91"/>
      <c r="C23" s="90"/>
      <c r="D23" s="90"/>
      <c r="E23" s="15" t="s">
        <v>11</v>
      </c>
      <c r="F23" s="15" t="s">
        <v>9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</row>
    <row r="24" spans="1:235" ht="24.75" customHeight="1">
      <c r="A24" s="16">
        <v>1</v>
      </c>
      <c r="B24" s="17">
        <v>2</v>
      </c>
      <c r="C24" s="16">
        <v>3</v>
      </c>
      <c r="D24" s="16">
        <v>4</v>
      </c>
      <c r="E24" s="17">
        <v>5</v>
      </c>
      <c r="F24" s="16">
        <v>6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</row>
    <row r="25" spans="1:235" s="1" customFormat="1" ht="22.5" customHeight="1">
      <c r="A25" s="18"/>
      <c r="B25" s="20" t="s">
        <v>3</v>
      </c>
      <c r="C25" s="21">
        <f>C27+C29+C38+C43+C45+C48+C52</f>
        <v>105323270.71000001</v>
      </c>
      <c r="D25" s="21">
        <f>D27+D29+D38+D43+D45+D48+D52</f>
        <v>90887551.49</v>
      </c>
      <c r="E25" s="21">
        <f>E27+E29+E38+E43+E45+E48+E52</f>
        <v>62572325.25</v>
      </c>
      <c r="F25" s="21">
        <f>F27+F29+F38+F43+F45+F48+F52</f>
        <v>28315226.240000002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</row>
    <row r="26" spans="1:235" s="1" customFormat="1" ht="16.5" customHeight="1">
      <c r="A26" s="19"/>
      <c r="B26" s="22" t="s">
        <v>4</v>
      </c>
      <c r="C26" s="23"/>
      <c r="D26" s="24"/>
      <c r="E26" s="24"/>
      <c r="F26" s="2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</row>
    <row r="27" spans="1:235" s="1" customFormat="1" ht="32.25" customHeight="1">
      <c r="A27" s="34" t="s">
        <v>6</v>
      </c>
      <c r="B27" s="35" t="s">
        <v>8</v>
      </c>
      <c r="C27" s="36">
        <f>SUM(C28:C28)</f>
        <v>1543137.53</v>
      </c>
      <c r="D27" s="36">
        <f>SUM(D28:D28)</f>
        <v>1543137.53</v>
      </c>
      <c r="E27" s="36">
        <f>SUM(E28:E28)</f>
        <v>0</v>
      </c>
      <c r="F27" s="36">
        <f>SUM(F28:F28)</f>
        <v>1543137.53</v>
      </c>
      <c r="G27" s="4"/>
      <c r="H27" s="32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</row>
    <row r="28" spans="1:235" s="1" customFormat="1" ht="50.25" customHeight="1">
      <c r="A28" s="34"/>
      <c r="B28" s="78" t="s">
        <v>47</v>
      </c>
      <c r="C28" s="38">
        <v>1543137.53</v>
      </c>
      <c r="D28" s="38">
        <f>E28+F28</f>
        <v>1543137.53</v>
      </c>
      <c r="E28" s="38">
        <v>0</v>
      </c>
      <c r="F28" s="38">
        <v>1543137.53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</row>
    <row r="29" spans="1:235" s="14" customFormat="1" ht="31.5" customHeight="1">
      <c r="A29" s="34" t="s">
        <v>7</v>
      </c>
      <c r="B29" s="35" t="s">
        <v>17</v>
      </c>
      <c r="C29" s="36">
        <f>SUM(C31:C37)</f>
        <v>64896045.14</v>
      </c>
      <c r="D29" s="36">
        <f>E29+F29</f>
        <v>61910766.64</v>
      </c>
      <c r="E29" s="36">
        <f>SUM(E31:E37)</f>
        <v>55846075.56</v>
      </c>
      <c r="F29" s="36">
        <f>SUM(F31:F37)</f>
        <v>6064691.08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</row>
    <row r="30" spans="1:235" s="1" customFormat="1" ht="14.25" customHeight="1">
      <c r="A30" s="39"/>
      <c r="B30" s="40" t="s">
        <v>18</v>
      </c>
      <c r="C30" s="41"/>
      <c r="D30" s="42"/>
      <c r="E30" s="42"/>
      <c r="F30" s="42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</row>
    <row r="31" spans="1:235" s="8" customFormat="1" ht="66" customHeight="1">
      <c r="A31" s="39"/>
      <c r="B31" s="37" t="s">
        <v>52</v>
      </c>
      <c r="C31" s="49">
        <v>7096804.29</v>
      </c>
      <c r="D31" s="33">
        <f aca="true" t="shared" si="0" ref="D31:D37">E31+F31</f>
        <v>7096804.29</v>
      </c>
      <c r="E31" s="33">
        <v>6402000</v>
      </c>
      <c r="F31" s="33">
        <v>694804.29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</row>
    <row r="32" spans="1:235" s="8" customFormat="1" ht="50.25" customHeight="1">
      <c r="A32" s="39"/>
      <c r="B32" s="37" t="s">
        <v>55</v>
      </c>
      <c r="C32" s="49">
        <v>29983248.23</v>
      </c>
      <c r="D32" s="33">
        <f t="shared" si="0"/>
        <v>29983248.23</v>
      </c>
      <c r="E32" s="33">
        <v>29683413.03</v>
      </c>
      <c r="F32" s="33">
        <v>299835.2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</row>
    <row r="33" spans="1:235" s="8" customFormat="1" ht="53.25" customHeight="1">
      <c r="A33" s="39"/>
      <c r="B33" s="37" t="s">
        <v>53</v>
      </c>
      <c r="C33" s="49">
        <v>18249009.62</v>
      </c>
      <c r="D33" s="33">
        <f t="shared" si="0"/>
        <v>18249099.62</v>
      </c>
      <c r="E33" s="33">
        <v>18066599.62</v>
      </c>
      <c r="F33" s="33">
        <v>182500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</row>
    <row r="34" spans="1:235" s="8" customFormat="1" ht="50.25" customHeight="1">
      <c r="A34" s="39"/>
      <c r="B34" s="37" t="s">
        <v>54</v>
      </c>
      <c r="C34" s="49">
        <v>1818685.14</v>
      </c>
      <c r="D34" s="33">
        <f t="shared" si="0"/>
        <v>1818685.14</v>
      </c>
      <c r="E34" s="33">
        <v>1694062.91</v>
      </c>
      <c r="F34" s="33">
        <v>124622.23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</row>
    <row r="35" spans="1:235" s="8" customFormat="1" ht="82.5" customHeight="1">
      <c r="A35" s="39"/>
      <c r="B35" s="37" t="s">
        <v>56</v>
      </c>
      <c r="C35" s="49">
        <v>3069943.2</v>
      </c>
      <c r="D35" s="33">
        <f t="shared" si="0"/>
        <v>3069943.2</v>
      </c>
      <c r="E35" s="33">
        <v>0</v>
      </c>
      <c r="F35" s="33">
        <v>3069943.2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</row>
    <row r="36" spans="1:235" s="8" customFormat="1" ht="24.75" customHeight="1">
      <c r="A36" s="39"/>
      <c r="B36" s="37" t="s">
        <v>57</v>
      </c>
      <c r="C36" s="49">
        <v>958756.08</v>
      </c>
      <c r="D36" s="33">
        <f t="shared" si="0"/>
        <v>958756.08</v>
      </c>
      <c r="E36" s="33">
        <v>0</v>
      </c>
      <c r="F36" s="33">
        <v>958756.08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</row>
    <row r="37" spans="1:235" s="1" customFormat="1" ht="38.25" customHeight="1">
      <c r="A37" s="39"/>
      <c r="B37" s="43" t="s">
        <v>58</v>
      </c>
      <c r="C37" s="33">
        <v>3719598.58</v>
      </c>
      <c r="D37" s="33">
        <f t="shared" si="0"/>
        <v>734230.08</v>
      </c>
      <c r="E37" s="33">
        <v>0</v>
      </c>
      <c r="F37" s="33">
        <v>734230.08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</row>
    <row r="38" spans="1:235" s="1" customFormat="1" ht="40.5" customHeight="1">
      <c r="A38" s="34" t="s">
        <v>5</v>
      </c>
      <c r="B38" s="44" t="s">
        <v>37</v>
      </c>
      <c r="C38" s="45">
        <f>C39+C40+C41+C42</f>
        <v>14526729.719999999</v>
      </c>
      <c r="D38" s="45">
        <f>D39+D40+D41+D42</f>
        <v>7367847.96</v>
      </c>
      <c r="E38" s="45">
        <f>E39+E40+E41+E42</f>
        <v>6726249.69</v>
      </c>
      <c r="F38" s="45">
        <f>F39+F40+F41+F42</f>
        <v>641598.27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</row>
    <row r="39" spans="1:235" s="1" customFormat="1" ht="76.5" customHeight="1">
      <c r="A39" s="34"/>
      <c r="B39" s="78" t="s">
        <v>48</v>
      </c>
      <c r="C39" s="33">
        <v>590000</v>
      </c>
      <c r="D39" s="33">
        <f>E39+F39</f>
        <v>590000</v>
      </c>
      <c r="E39" s="33">
        <v>0</v>
      </c>
      <c r="F39" s="33">
        <v>590000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</row>
    <row r="40" spans="1:235" s="1" customFormat="1" ht="84" customHeight="1">
      <c r="A40" s="34"/>
      <c r="B40" s="79" t="s">
        <v>49</v>
      </c>
      <c r="C40" s="33">
        <v>1600000</v>
      </c>
      <c r="D40" s="33">
        <f>E40+F40</f>
        <v>0</v>
      </c>
      <c r="E40" s="33">
        <v>0</v>
      </c>
      <c r="F40" s="33">
        <v>0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</row>
    <row r="41" spans="1:235" s="1" customFormat="1" ht="300.75" customHeight="1">
      <c r="A41" s="34"/>
      <c r="B41" s="80" t="s">
        <v>50</v>
      </c>
      <c r="C41" s="33">
        <v>2133351.2</v>
      </c>
      <c r="D41" s="33">
        <f>E41+F41</f>
        <v>0</v>
      </c>
      <c r="E41" s="33">
        <v>0</v>
      </c>
      <c r="F41" s="33">
        <v>0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</row>
    <row r="42" spans="1:235" s="1" customFormat="1" ht="89.25" customHeight="1">
      <c r="A42" s="34"/>
      <c r="B42" s="43" t="s">
        <v>51</v>
      </c>
      <c r="C42" s="33">
        <v>10203378.52</v>
      </c>
      <c r="D42" s="33">
        <f>E42+F42</f>
        <v>6777847.96</v>
      </c>
      <c r="E42" s="33">
        <v>6726249.69</v>
      </c>
      <c r="F42" s="33">
        <v>51598.27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</row>
    <row r="43" spans="1:235" s="1" customFormat="1" ht="45" customHeight="1">
      <c r="A43" s="34" t="s">
        <v>12</v>
      </c>
      <c r="B43" s="40" t="s">
        <v>13</v>
      </c>
      <c r="C43" s="45">
        <f>E43+F43</f>
        <v>0</v>
      </c>
      <c r="D43" s="45">
        <f>SUM(D44:D44)</f>
        <v>0</v>
      </c>
      <c r="E43" s="45">
        <f>SUM(E44:E44)</f>
        <v>0</v>
      </c>
      <c r="F43" s="45">
        <f>SUM(F44:F44)</f>
        <v>0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</row>
    <row r="44" spans="1:235" s="1" customFormat="1" ht="20.25" customHeight="1">
      <c r="A44" s="39"/>
      <c r="B44" s="46"/>
      <c r="C44" s="33"/>
      <c r="D44" s="33"/>
      <c r="E44" s="33"/>
      <c r="F44" s="33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</row>
    <row r="45" spans="1:235" s="14" customFormat="1" ht="27.75" customHeight="1">
      <c r="A45" s="34" t="s">
        <v>14</v>
      </c>
      <c r="B45" s="40" t="s">
        <v>15</v>
      </c>
      <c r="C45" s="54">
        <f>C46+C47</f>
        <v>19747848.32</v>
      </c>
      <c r="D45" s="54">
        <f>D46+D47</f>
        <v>15603320.12</v>
      </c>
      <c r="E45" s="54">
        <f>E46+E47</f>
        <v>0</v>
      </c>
      <c r="F45" s="54">
        <f>F46+F47</f>
        <v>15603320.12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</row>
    <row r="46" spans="1:235" s="1" customFormat="1" ht="33" customHeight="1">
      <c r="A46" s="39"/>
      <c r="B46" s="55" t="s">
        <v>16</v>
      </c>
      <c r="C46" s="56">
        <v>19647848.32</v>
      </c>
      <c r="D46" s="56">
        <f>E46+F46</f>
        <v>15503320.12</v>
      </c>
      <c r="E46" s="38">
        <v>0</v>
      </c>
      <c r="F46" s="38">
        <v>15503320.12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</row>
    <row r="47" spans="1:235" s="1" customFormat="1" ht="33" customHeight="1">
      <c r="A47" s="39"/>
      <c r="B47" s="55" t="s">
        <v>32</v>
      </c>
      <c r="C47" s="56">
        <v>100000</v>
      </c>
      <c r="D47" s="56">
        <f>E47+F47</f>
        <v>100000</v>
      </c>
      <c r="E47" s="38">
        <v>0</v>
      </c>
      <c r="F47" s="38">
        <v>100000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</row>
    <row r="48" spans="1:235" s="8" customFormat="1" ht="17.25" customHeight="1">
      <c r="A48" s="47" t="s">
        <v>33</v>
      </c>
      <c r="B48" s="57" t="s">
        <v>19</v>
      </c>
      <c r="C48" s="36">
        <f>C49+C50+C51</f>
        <v>4609510</v>
      </c>
      <c r="D48" s="36">
        <f>SUM(D49:D51)</f>
        <v>4462479.24</v>
      </c>
      <c r="E48" s="36">
        <f>SUM(E49:E51)</f>
        <v>0</v>
      </c>
      <c r="F48" s="36">
        <f>SUM(F49:F51)</f>
        <v>4462479.24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</row>
    <row r="49" spans="1:235" s="8" customFormat="1" ht="32.25" customHeight="1">
      <c r="A49" s="34"/>
      <c r="B49" s="55" t="s">
        <v>31</v>
      </c>
      <c r="C49" s="56">
        <v>200000</v>
      </c>
      <c r="D49" s="38">
        <f>E49+F49</f>
        <v>200000</v>
      </c>
      <c r="E49" s="38">
        <v>0</v>
      </c>
      <c r="F49" s="56">
        <v>200000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</row>
    <row r="50" spans="1:235" s="8" customFormat="1" ht="68.25" customHeight="1">
      <c r="A50" s="34"/>
      <c r="B50" s="55" t="s">
        <v>45</v>
      </c>
      <c r="C50" s="56">
        <v>1997781.94</v>
      </c>
      <c r="D50" s="38">
        <f>E50+F50</f>
        <v>1850751.18</v>
      </c>
      <c r="E50" s="38">
        <v>0</v>
      </c>
      <c r="F50" s="56">
        <v>1850751.18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</row>
    <row r="51" spans="1:235" s="8" customFormat="1" ht="33" customHeight="1">
      <c r="A51" s="58"/>
      <c r="B51" s="59" t="s">
        <v>40</v>
      </c>
      <c r="C51" s="60">
        <v>2411728.06</v>
      </c>
      <c r="D51" s="38">
        <f>E51+F51</f>
        <v>2411728.06</v>
      </c>
      <c r="E51" s="38">
        <v>0</v>
      </c>
      <c r="F51" s="60">
        <v>2411728.06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</row>
    <row r="52" spans="1:6" s="52" customFormat="1" ht="60.75" customHeight="1">
      <c r="A52" s="47" t="s">
        <v>38</v>
      </c>
      <c r="B52" s="48" t="s">
        <v>34</v>
      </c>
      <c r="C52" s="50">
        <f>E52+F52</f>
        <v>0</v>
      </c>
      <c r="D52" s="51">
        <f>E52+F52</f>
        <v>0</v>
      </c>
      <c r="E52" s="50">
        <v>0</v>
      </c>
      <c r="F52" s="50">
        <v>0</v>
      </c>
    </row>
    <row r="53" spans="1:6" ht="20.25" customHeight="1">
      <c r="A53" s="81"/>
      <c r="B53" s="81"/>
      <c r="C53" s="61"/>
      <c r="D53" s="61"/>
      <c r="E53" s="81"/>
      <c r="F53" s="81"/>
    </row>
    <row r="54" spans="1:6" ht="32.25" customHeight="1">
      <c r="A54" s="62"/>
      <c r="B54" s="81" t="s">
        <v>46</v>
      </c>
      <c r="C54" s="81"/>
      <c r="D54" s="81"/>
      <c r="E54" s="81"/>
      <c r="F54" s="81"/>
    </row>
    <row r="55" spans="1:6" s="9" customFormat="1" ht="33.75" customHeight="1">
      <c r="A55" s="63"/>
      <c r="B55" s="98"/>
      <c r="C55" s="98"/>
      <c r="D55" s="98"/>
      <c r="E55" s="98"/>
      <c r="F55" s="98"/>
    </row>
    <row r="56" spans="1:6" ht="20.25" customHeight="1">
      <c r="A56" s="64"/>
      <c r="B56" s="65"/>
      <c r="C56" s="66"/>
      <c r="D56" s="66"/>
      <c r="E56" s="81"/>
      <c r="F56" s="81"/>
    </row>
    <row r="57" spans="1:6" s="9" customFormat="1" ht="47.25" customHeight="1">
      <c r="A57" s="93"/>
      <c r="B57" s="93"/>
      <c r="C57" s="66"/>
      <c r="D57" s="66"/>
      <c r="E57" s="93"/>
      <c r="F57" s="93"/>
    </row>
    <row r="58" spans="1:6" ht="15.75">
      <c r="A58" s="67"/>
      <c r="B58" s="68"/>
      <c r="C58" s="61"/>
      <c r="D58" s="61"/>
      <c r="E58" s="61"/>
      <c r="F58" s="69"/>
    </row>
    <row r="59" spans="1:6" ht="15.75">
      <c r="A59" s="67"/>
      <c r="B59" s="70"/>
      <c r="C59" s="71"/>
      <c r="D59" s="72"/>
      <c r="E59" s="73"/>
      <c r="F59" s="69"/>
    </row>
    <row r="60" spans="1:6" ht="12.75">
      <c r="A60" s="74"/>
      <c r="B60" s="75"/>
      <c r="C60" s="76"/>
      <c r="D60" s="76"/>
      <c r="E60" s="77"/>
      <c r="F60" s="76"/>
    </row>
    <row r="61" spans="1:6" ht="12.75">
      <c r="A61" s="74"/>
      <c r="B61" s="75"/>
      <c r="C61" s="76"/>
      <c r="D61" s="76"/>
      <c r="E61" s="76"/>
      <c r="F61" s="76"/>
    </row>
    <row r="62" spans="1:6" ht="12.75">
      <c r="A62" s="74"/>
      <c r="B62" s="75"/>
      <c r="C62" s="76"/>
      <c r="D62" s="76"/>
      <c r="E62" s="76"/>
      <c r="F62" s="76"/>
    </row>
    <row r="63" spans="1:6" ht="12.75">
      <c r="A63" s="74"/>
      <c r="B63" s="75"/>
      <c r="C63" s="76"/>
      <c r="D63" s="76"/>
      <c r="E63" s="76"/>
      <c r="F63" s="76"/>
    </row>
    <row r="64" spans="1:6" ht="12.75">
      <c r="A64" s="74"/>
      <c r="B64" s="75"/>
      <c r="C64" s="76"/>
      <c r="D64" s="76"/>
      <c r="E64" s="76"/>
      <c r="F64" s="76"/>
    </row>
    <row r="65" spans="1:6" ht="12.75">
      <c r="A65" s="74"/>
      <c r="B65" s="75"/>
      <c r="C65" s="76"/>
      <c r="D65" s="76"/>
      <c r="E65" s="76"/>
      <c r="F65" s="76"/>
    </row>
    <row r="66" ht="18.75" customHeight="1"/>
    <row r="67" ht="12.75">
      <c r="F67" s="3"/>
    </row>
    <row r="68" ht="18.75" customHeight="1">
      <c r="F68" s="3"/>
    </row>
    <row r="69" ht="12.75">
      <c r="F69" s="3"/>
    </row>
  </sheetData>
  <sheetProtection/>
  <mergeCells count="27">
    <mergeCell ref="B4:F4"/>
    <mergeCell ref="E57:F57"/>
    <mergeCell ref="A57:B57"/>
    <mergeCell ref="E56:F56"/>
    <mergeCell ref="B6:D6"/>
    <mergeCell ref="B12:D12"/>
    <mergeCell ref="B11:D11"/>
    <mergeCell ref="B7:D7"/>
    <mergeCell ref="B55:F55"/>
    <mergeCell ref="A19:A23"/>
    <mergeCell ref="B17:F17"/>
    <mergeCell ref="E19:F22"/>
    <mergeCell ref="C19:C23"/>
    <mergeCell ref="D19:D23"/>
    <mergeCell ref="B8:D8"/>
    <mergeCell ref="B9:D9"/>
    <mergeCell ref="B19:B23"/>
    <mergeCell ref="B54:F54"/>
    <mergeCell ref="B14:D14"/>
    <mergeCell ref="B15:D15"/>
    <mergeCell ref="A1:F1"/>
    <mergeCell ref="A53:B53"/>
    <mergeCell ref="E53:F53"/>
    <mergeCell ref="B10:D10"/>
    <mergeCell ref="B13:D13"/>
    <mergeCell ref="B16:D16"/>
    <mergeCell ref="B3:F3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pin</cp:lastModifiedBy>
  <cp:lastPrinted>2021-04-16T09:32:47Z</cp:lastPrinted>
  <dcterms:created xsi:type="dcterms:W3CDTF">2012-04-25T06:44:43Z</dcterms:created>
  <dcterms:modified xsi:type="dcterms:W3CDTF">2023-02-03T13:40:51Z</dcterms:modified>
  <cp:category/>
  <cp:version/>
  <cp:contentType/>
  <cp:contentStatus/>
</cp:coreProperties>
</file>