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D18" i="1"/>
  <c r="C18"/>
  <c r="E59"/>
  <c r="D59"/>
  <c r="C59"/>
  <c r="D46"/>
  <c r="C46"/>
  <c r="D19"/>
  <c r="C19"/>
  <c r="E19" s="1"/>
  <c r="D70"/>
  <c r="D17" s="1"/>
  <c r="C70"/>
  <c r="D71"/>
  <c r="C71"/>
  <c r="D72"/>
  <c r="C72"/>
  <c r="D75"/>
  <c r="C75"/>
  <c r="D79"/>
  <c r="C79"/>
  <c r="D82"/>
  <c r="C82"/>
  <c r="E89"/>
  <c r="D91"/>
  <c r="D90"/>
  <c r="C91"/>
  <c r="C90"/>
  <c r="E82"/>
  <c r="E83"/>
  <c r="E84"/>
  <c r="E85"/>
  <c r="E86"/>
  <c r="E87"/>
  <c r="E88"/>
  <c r="D80"/>
  <c r="C80"/>
  <c r="D73"/>
  <c r="C73"/>
  <c r="D66"/>
  <c r="C66"/>
  <c r="D68"/>
  <c r="C68"/>
  <c r="E68" s="1"/>
  <c r="E69"/>
  <c r="D63"/>
  <c r="C63"/>
  <c r="D61"/>
  <c r="D60" s="1"/>
  <c r="C61"/>
  <c r="C60" s="1"/>
  <c r="D57"/>
  <c r="D56" s="1"/>
  <c r="C57"/>
  <c r="C56" s="1"/>
  <c r="C55" s="1"/>
  <c r="D53"/>
  <c r="D52" s="1"/>
  <c r="C53"/>
  <c r="C52" s="1"/>
  <c r="D50"/>
  <c r="D49" s="1"/>
  <c r="C49"/>
  <c r="C50"/>
  <c r="D47"/>
  <c r="C47"/>
  <c r="D20"/>
  <c r="C20"/>
  <c r="D44"/>
  <c r="C44"/>
  <c r="D42"/>
  <c r="C42"/>
  <c r="D39"/>
  <c r="C39"/>
  <c r="D36"/>
  <c r="D35" s="1"/>
  <c r="C36"/>
  <c r="C35" s="1"/>
  <c r="D33"/>
  <c r="C33"/>
  <c r="D31"/>
  <c r="C31"/>
  <c r="D29"/>
  <c r="C29"/>
  <c r="D27"/>
  <c r="D26" s="1"/>
  <c r="C27"/>
  <c r="C26" s="1"/>
  <c r="C25" s="1"/>
  <c r="E77"/>
  <c r="E78"/>
  <c r="E79"/>
  <c r="E80"/>
  <c r="E81"/>
  <c r="E91"/>
  <c r="E92"/>
  <c r="C17"/>
  <c r="E72"/>
  <c r="E73"/>
  <c r="E74"/>
  <c r="E75"/>
  <c r="E76"/>
  <c r="E21"/>
  <c r="E22"/>
  <c r="E23"/>
  <c r="E24"/>
  <c r="E27"/>
  <c r="E28"/>
  <c r="E29"/>
  <c r="E30"/>
  <c r="E31"/>
  <c r="E32"/>
  <c r="E33"/>
  <c r="E34"/>
  <c r="E36"/>
  <c r="E37"/>
  <c r="E39"/>
  <c r="E40"/>
  <c r="E43"/>
  <c r="E45"/>
  <c r="E46"/>
  <c r="E47"/>
  <c r="E48"/>
  <c r="E51"/>
  <c r="E53"/>
  <c r="E54"/>
  <c r="E57"/>
  <c r="E58"/>
  <c r="E61"/>
  <c r="E62"/>
  <c r="E63"/>
  <c r="E64"/>
  <c r="E67"/>
  <c r="E70"/>
  <c r="E71"/>
  <c r="E18" l="1"/>
  <c r="E90"/>
  <c r="E17"/>
  <c r="D65"/>
  <c r="E52"/>
  <c r="E60"/>
  <c r="E66"/>
  <c r="C65"/>
  <c r="E65" s="1"/>
  <c r="D55"/>
  <c r="E55" s="1"/>
  <c r="E56"/>
  <c r="E50"/>
  <c r="E49"/>
  <c r="E26"/>
  <c r="D25"/>
  <c r="E25" s="1"/>
  <c r="E35"/>
  <c r="E20"/>
  <c r="C41"/>
  <c r="C38" s="1"/>
  <c r="D41"/>
  <c r="E42"/>
  <c r="E44"/>
  <c r="E41" l="1"/>
  <c r="D38"/>
  <c r="E38" s="1"/>
</calcChain>
</file>

<file path=xl/sharedStrings.xml><?xml version="1.0" encoding="utf-8"?>
<sst xmlns="http://schemas.openxmlformats.org/spreadsheetml/2006/main" count="166" uniqueCount="164">
  <si>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</si>
  <si>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</si>
  <si>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</si>
  <si>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</si>
  <si>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</si>
  <si>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</si>
  <si>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</si>
  <si>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</si>
  <si>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</si>
  <si>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</si>
  <si>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</si>
  <si>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</si>
  <si>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</si>
  <si>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</si>
  <si>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</si>
  <si>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</si>
  <si>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</si>
  <si>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</si>
  <si>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</si>
  <si>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</si>
  <si>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</si>
  <si>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</si>
  <si>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</si>
  <si>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</si>
  <si>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</si>
  <si>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</si>
  <si>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</si>
  <si>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</si>
  <si>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</si>
  <si>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</si>
  <si>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</si>
  <si>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</si>
  <si>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</si>
  <si>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</si>
  <si>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</si>
  <si>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</si>
  <si>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</si>
  <si>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</si>
  <si>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</si>
  <si>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</t>
  </si>
  <si>
    <t>ПРОЧИЕ БЕЗВОЗМЕЗДНЫЕ ПОСТУПЛЕНИЯ</t>
  </si>
  <si>
    <t>Прочие безвозмездные поступления в бюджеты городских поселений</t>
  </si>
  <si>
    <t>Наименование дохода</t>
  </si>
  <si>
    <t>Утверждено на год (руб.коп.)</t>
  </si>
  <si>
    <t>Исполнено (руб.коп.)</t>
  </si>
  <si>
    <t>по кодам видов доходов, подвидов доходов бюджета</t>
  </si>
  <si>
    <t>Приложение 2</t>
  </si>
  <si>
    <t>к решению "Об исполнении бюджета</t>
  </si>
  <si>
    <t xml:space="preserve">Валдайского городского поселения </t>
  </si>
  <si>
    <t>от ____________ № ___</t>
  </si>
  <si>
    <t xml:space="preserve">Код </t>
  </si>
  <si>
    <t>1</t>
  </si>
  <si>
    <t>2</t>
  </si>
  <si>
    <t>Х</t>
  </si>
  <si>
    <t>Доходы бюджета - всего, 
в том числе:</t>
  </si>
  <si>
    <t>00010000000000000000</t>
  </si>
  <si>
    <t>00010100000000000000</t>
  </si>
  <si>
    <t>00010102000010000110</t>
  </si>
  <si>
    <t>00010102010010000110</t>
  </si>
  <si>
    <t>00010102020010000110</t>
  </si>
  <si>
    <t>00010102030010000110</t>
  </si>
  <si>
    <t>00010300000000000000</t>
  </si>
  <si>
    <t>00010302000010000110</t>
  </si>
  <si>
    <t>00010302230010000110</t>
  </si>
  <si>
    <t>00010302240010000110</t>
  </si>
  <si>
    <t>00010302250010000110</t>
  </si>
  <si>
    <t>00010302260010000110</t>
  </si>
  <si>
    <t>00010500000000000000</t>
  </si>
  <si>
    <t>00010503000010000110</t>
  </si>
  <si>
    <t>00010503010010000110</t>
  </si>
  <si>
    <t>00010600000000000000</t>
  </si>
  <si>
    <t>00010601000000000110</t>
  </si>
  <si>
    <t>00010601030130000110</t>
  </si>
  <si>
    <t>00010606000000000110</t>
  </si>
  <si>
    <t>00010606030000000110</t>
  </si>
  <si>
    <t>00010606033130000110</t>
  </si>
  <si>
    <t>00010606040000000110</t>
  </si>
  <si>
    <t>00010606043130000110</t>
  </si>
  <si>
    <t>00011100000000000000</t>
  </si>
  <si>
    <t>00011101000000000120</t>
  </si>
  <si>
    <t>00011101050130000120</t>
  </si>
  <si>
    <t>00011105000000000120</t>
  </si>
  <si>
    <t>00011105010000000120</t>
  </si>
  <si>
    <t>00011105013130000120</t>
  </si>
  <si>
    <t>00011109000000000120</t>
  </si>
  <si>
    <t>00011109040000000120</t>
  </si>
  <si>
    <t>00011109045130000120</t>
  </si>
  <si>
    <t>00011400000000000000</t>
  </si>
  <si>
    <t>00011406000000000430</t>
  </si>
  <si>
    <t>00011406010000000430</t>
  </si>
  <si>
    <t>00011406013130000430</t>
  </si>
  <si>
    <t>00011600000000000000</t>
  </si>
  <si>
    <t>00020000000000000000</t>
  </si>
  <si>
    <t>00020200000000000000</t>
  </si>
  <si>
    <t>00020700000000000000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</si>
  <si>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</si>
  <si>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</si>
  <si>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</si>
  <si>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Платежи в целях возмещения причиненного ущерба (убытков)</t>
  </si>
  <si>
    <t>Платежи в целях возмещения убытков, причиненных уклонением от заключения муниципального контракта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</si>
  <si>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</si>
  <si>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Субсидии бюджетам на реализацию программ формирования современной городской среды</t>
  </si>
  <si>
    <t>Субсидии бюджетам городских поселений на реализацию программ формирования современной городской среды</t>
  </si>
  <si>
    <t>Иные межбюджетные трансферты</t>
  </si>
  <si>
    <t>% исполнения</t>
  </si>
  <si>
    <t>00020705030130000150</t>
  </si>
  <si>
    <t>00020705000130000150</t>
  </si>
  <si>
    <t>00020240000000000150</t>
  </si>
  <si>
    <t>00020229999000000150</t>
  </si>
  <si>
    <t>00020225555130000150</t>
  </si>
  <si>
    <t>00020225555000000150</t>
  </si>
  <si>
    <t>00020220000000000150</t>
  </si>
  <si>
    <t>00011610062130000140</t>
  </si>
  <si>
    <t>00011610060000000140</t>
  </si>
  <si>
    <t>00011607000000000140</t>
  </si>
  <si>
    <t>00011607010000000140</t>
  </si>
  <si>
    <t>00011607010130000140</t>
  </si>
  <si>
    <t>00011610000000000140</t>
  </si>
  <si>
    <t>00010302261010000110</t>
  </si>
  <si>
    <t>00010302251010000110</t>
  </si>
  <si>
    <t>00010302241010000110</t>
  </si>
  <si>
    <t>00010302231010000110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</si>
  <si>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</si>
  <si>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</si>
  <si>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</si>
  <si>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</si>
  <si>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</si>
  <si>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</si>
  <si>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</si>
  <si>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</si>
  <si>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00010102080010000110</t>
  </si>
  <si>
    <t>00020245424130000150</t>
  </si>
  <si>
    <t>00020245424000000150</t>
  </si>
  <si>
    <t>00011607090000000140</t>
  </si>
  <si>
    <t>00011607090130000140</t>
  </si>
  <si>
    <t>Субсидии бюджетам городских поселений на формирование муниципальных дорожных фондов</t>
  </si>
  <si>
    <t>Субсидии бюджетам городских и сельских поселений на 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</si>
  <si>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>00020229999137152150</t>
  </si>
  <si>
    <t>00020229999137154150</t>
  </si>
  <si>
    <t>00020229999137526150</t>
  </si>
  <si>
    <t>за 2022 год"</t>
  </si>
  <si>
    <t>Доходы бюджета Валдайского городского поселения за 2022 год</t>
  </si>
  <si>
    <t xml:space="preserve">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</si>
  <si>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</si>
  <si>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00011610123010131140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</si>
  <si>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</si>
  <si>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</si>
  <si>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 xml:space="preserve">Субсидия бюджетам муниципальных округов, городских и сельских поселений Новгородской области на реализацию проектов поддержки местных инициатив </t>
  </si>
  <si>
    <t>00020249999132800150</t>
  </si>
  <si>
    <t>Прочие межбюджетные трансферты, передаваемые бюджетам</t>
  </si>
  <si>
    <t>00020249999000000150</t>
  </si>
  <si>
    <t>Иные межбюджетные трансферты на финансовое обеспечение и организацию благоустройства бюджетам поселений</t>
  </si>
  <si>
    <t>Иные межбюджетные трансферты в целях финансирования расходных обязательств, связанных с финансовым обеспечением первоочередных расходов поселения</t>
  </si>
  <si>
    <t>Иные межбюджетные трансферты поселениям района на приобретение специализированной дорожной техники с дополнительным навесным оборудованием</t>
  </si>
  <si>
    <t>Иной межбюджетный трансферт бюджетам поселений Валдайского муниципального района на приобретение новогодних украшений</t>
  </si>
  <si>
    <t>Иные межбюджетные трансферты бюджетам муниципальных образований Новгородской области, организовавших конкурс на лучшую благоустроенную территорию</t>
  </si>
  <si>
    <t>Иные межбюджетные трансферты бюджетам муниципальных образований Новгородской области на организацию работ, связанных с предотвращением влияния ухудшения экономической ситуации на развитие отраслей экономики</t>
  </si>
  <si>
    <t>Иные межбюджетные трансферты бюджетам муниципальных образований Новгородской области на реализацию областного закона "О почетных званиях населенных пунктов Новгородской области"</t>
  </si>
  <si>
    <t>00020249999132900150</t>
  </si>
  <si>
    <t>00020249999133300150</t>
  </si>
  <si>
    <t>00020249999133400150</t>
  </si>
  <si>
    <t>00020249999137148150</t>
  </si>
  <si>
    <t>00020249999137536150</t>
  </si>
  <si>
    <t>00020249999136171150</t>
  </si>
</sst>
</file>

<file path=xl/styles.xml><?xml version="1.0" encoding="utf-8"?>
<styleSheet xmlns="http://schemas.openxmlformats.org/spreadsheetml/2006/main">
  <fonts count="3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</font>
    <font>
      <sz val="8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sz val="12"/>
      <color rgb="FF000000"/>
      <name val="Times New Roman"/>
      <family val="1"/>
      <charset val="204"/>
    </font>
    <font>
      <i/>
      <sz val="9"/>
      <color rgb="FF000000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theme="0"/>
        <bgColor indexed="64"/>
      </patternFill>
    </fill>
    <fill>
      <patternFill patternType="solid">
        <fgColor rgb="FFCCFFFF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89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4" borderId="8" applyNumberFormat="0" applyFont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7" fillId="0" borderId="12">
      <alignment horizontal="left" vertical="top" wrapText="1"/>
    </xf>
    <xf numFmtId="4" fontId="28" fillId="19" borderId="12">
      <alignment horizontal="right" vertical="top" shrinkToFit="1"/>
    </xf>
    <xf numFmtId="1" fontId="27" fillId="0" borderId="12">
      <alignment horizontal="center" vertical="top" shrinkToFit="1"/>
    </xf>
    <xf numFmtId="0" fontId="30" fillId="0" borderId="13">
      <alignment horizontal="left" vertical="center" wrapText="1" indent="1"/>
    </xf>
  </cellStyleXfs>
  <cellXfs count="43">
    <xf numFmtId="0" fontId="0" fillId="0" borderId="0" xfId="0"/>
    <xf numFmtId="0" fontId="0" fillId="0" borderId="0" xfId="0" applyAlignment="1" applyProtection="1">
      <alignment vertical="top"/>
    </xf>
    <xf numFmtId="0" fontId="20" fillId="0" borderId="0" xfId="0" applyFont="1" applyFill="1" applyAlignment="1">
      <alignment vertical="top"/>
    </xf>
    <xf numFmtId="0" fontId="21" fillId="0" borderId="0" xfId="0" applyFont="1" applyAlignment="1" applyProtection="1">
      <alignment vertical="top"/>
    </xf>
    <xf numFmtId="0" fontId="22" fillId="0" borderId="0" xfId="0" applyFont="1" applyFill="1" applyAlignment="1">
      <alignment horizontal="right" vertical="top"/>
    </xf>
    <xf numFmtId="0" fontId="22" fillId="0" borderId="0" xfId="0" applyFont="1" applyFill="1" applyAlignment="1">
      <alignment vertical="top"/>
    </xf>
    <xf numFmtId="0" fontId="22" fillId="0" borderId="0" xfId="42" applyFont="1" applyFill="1" applyBorder="1" applyAlignment="1" applyProtection="1">
      <alignment horizontal="left" vertical="top"/>
    </xf>
    <xf numFmtId="49" fontId="22" fillId="0" borderId="0" xfId="42" applyNumberFormat="1" applyFont="1" applyAlignment="1" applyProtection="1">
      <alignment vertical="top"/>
    </xf>
    <xf numFmtId="0" fontId="22" fillId="0" borderId="0" xfId="42" applyFont="1" applyFill="1" applyAlignment="1" applyProtection="1">
      <alignment horizontal="left" vertical="top"/>
    </xf>
    <xf numFmtId="0" fontId="25" fillId="0" borderId="0" xfId="42" applyFont="1" applyFill="1" applyBorder="1" applyAlignment="1" applyProtection="1">
      <alignment vertical="top"/>
    </xf>
    <xf numFmtId="49" fontId="22" fillId="0" borderId="10" xfId="42" applyNumberFormat="1" applyFont="1" applyFill="1" applyBorder="1" applyAlignment="1" applyProtection="1">
      <alignment horizontal="left" vertical="top"/>
    </xf>
    <xf numFmtId="49" fontId="22" fillId="18" borderId="11" xfId="42" applyNumberFormat="1" applyFont="1" applyFill="1" applyBorder="1" applyAlignment="1" applyProtection="1">
      <alignment horizontal="center" vertical="top"/>
    </xf>
    <xf numFmtId="0" fontId="22" fillId="18" borderId="11" xfId="42" applyFont="1" applyFill="1" applyBorder="1" applyAlignment="1" applyProtection="1">
      <alignment horizontal="center" vertical="top"/>
    </xf>
    <xf numFmtId="0" fontId="22" fillId="18" borderId="11" xfId="0" applyFont="1" applyFill="1" applyBorder="1" applyAlignment="1">
      <alignment horizontal="left" wrapText="1"/>
    </xf>
    <xf numFmtId="49" fontId="22" fillId="0" borderId="0" xfId="0" applyNumberFormat="1" applyFont="1" applyAlignment="1" applyProtection="1">
      <alignment vertical="top"/>
    </xf>
    <xf numFmtId="0" fontId="22" fillId="18" borderId="0" xfId="42" applyFont="1" applyFill="1" applyAlignment="1" applyProtection="1">
      <alignment horizontal="right" vertical="top"/>
    </xf>
    <xf numFmtId="0" fontId="22" fillId="18" borderId="0" xfId="0" applyFont="1" applyFill="1" applyAlignment="1" applyProtection="1">
      <alignment vertical="top"/>
    </xf>
    <xf numFmtId="49" fontId="22" fillId="18" borderId="0" xfId="42" applyNumberFormat="1" applyFont="1" applyFill="1" applyAlignment="1" applyProtection="1">
      <alignment vertical="top"/>
    </xf>
    <xf numFmtId="49" fontId="22" fillId="18" borderId="10" xfId="42" applyNumberFormat="1" applyFont="1" applyFill="1" applyBorder="1" applyAlignment="1" applyProtection="1">
      <alignment vertical="top"/>
    </xf>
    <xf numFmtId="49" fontId="22" fillId="18" borderId="11" xfId="0" applyNumberFormat="1" applyFont="1" applyFill="1" applyBorder="1" applyAlignment="1">
      <alignment horizontal="center" wrapText="1"/>
    </xf>
    <xf numFmtId="4" fontId="22" fillId="18" borderId="11" xfId="0" applyNumberFormat="1" applyFont="1" applyFill="1" applyBorder="1" applyAlignment="1">
      <alignment horizontal="right"/>
    </xf>
    <xf numFmtId="49" fontId="22" fillId="18" borderId="11" xfId="0" applyNumberFormat="1" applyFont="1" applyFill="1" applyBorder="1" applyAlignment="1" applyProtection="1">
      <alignment horizontal="center" wrapText="1"/>
      <protection locked="0"/>
    </xf>
    <xf numFmtId="4" fontId="22" fillId="18" borderId="11" xfId="0" applyNumberFormat="1" applyFont="1" applyFill="1" applyBorder="1" applyAlignment="1" applyProtection="1">
      <alignment horizontal="right" wrapText="1"/>
      <protection locked="0"/>
    </xf>
    <xf numFmtId="0" fontId="22" fillId="18" borderId="11" xfId="0" applyFont="1" applyFill="1" applyBorder="1" applyAlignment="1" applyProtection="1">
      <alignment horizontal="justify" wrapText="1"/>
      <protection locked="0"/>
    </xf>
    <xf numFmtId="0" fontId="22" fillId="18" borderId="11" xfId="0" applyFont="1" applyFill="1" applyBorder="1" applyAlignment="1">
      <alignment horizontal="justify" wrapText="1"/>
    </xf>
    <xf numFmtId="4" fontId="22" fillId="18" borderId="11" xfId="42" applyNumberFormat="1" applyFont="1" applyFill="1" applyBorder="1" applyAlignment="1" applyProtection="1">
      <alignment horizontal="center"/>
    </xf>
    <xf numFmtId="0" fontId="29" fillId="18" borderId="12" xfId="85" applyNumberFormat="1" applyFont="1" applyFill="1" applyAlignment="1" applyProtection="1">
      <alignment horizontal="justify" vertical="top" wrapText="1"/>
    </xf>
    <xf numFmtId="4" fontId="29" fillId="18" borderId="12" xfId="86" applyNumberFormat="1" applyFont="1" applyFill="1" applyAlignment="1" applyProtection="1">
      <alignment horizontal="right" shrinkToFit="1"/>
    </xf>
    <xf numFmtId="0" fontId="22" fillId="18" borderId="11" xfId="0" applyNumberFormat="1" applyFont="1" applyFill="1" applyBorder="1" applyAlignment="1" applyProtection="1">
      <alignment horizontal="justify" wrapText="1"/>
      <protection locked="0"/>
    </xf>
    <xf numFmtId="0" fontId="29" fillId="0" borderId="12" xfId="88" applyNumberFormat="1" applyFont="1" applyBorder="1" applyAlignment="1" applyProtection="1">
      <alignment horizontal="justify" vertical="center" wrapText="1"/>
    </xf>
    <xf numFmtId="0" fontId="26" fillId="0" borderId="0" xfId="0" applyFont="1" applyFill="1" applyAlignment="1">
      <alignment horizontal="center" vertical="top"/>
    </xf>
    <xf numFmtId="49" fontId="22" fillId="18" borderId="11" xfId="42" applyNumberFormat="1" applyFont="1" applyFill="1" applyBorder="1" applyAlignment="1" applyProtection="1">
      <alignment horizontal="center" vertical="center" wrapText="1"/>
    </xf>
    <xf numFmtId="0" fontId="22" fillId="18" borderId="11" xfId="42" applyFont="1" applyFill="1" applyBorder="1" applyAlignment="1" applyProtection="1">
      <alignment horizontal="center" vertical="center" wrapText="1"/>
    </xf>
    <xf numFmtId="0" fontId="23" fillId="0" borderId="0" xfId="0" applyFont="1" applyFill="1" applyAlignment="1" applyProtection="1">
      <alignment horizontal="right" vertical="top"/>
    </xf>
    <xf numFmtId="0" fontId="24" fillId="0" borderId="0" xfId="0" applyFont="1" applyFill="1" applyAlignment="1" applyProtection="1">
      <alignment horizontal="right" vertical="top"/>
    </xf>
    <xf numFmtId="49" fontId="25" fillId="18" borderId="11" xfId="42" applyNumberFormat="1" applyFont="1" applyFill="1" applyBorder="1" applyAlignment="1" applyProtection="1">
      <alignment horizontal="center" vertical="top"/>
    </xf>
    <xf numFmtId="49" fontId="25" fillId="18" borderId="11" xfId="42" applyNumberFormat="1" applyFont="1" applyFill="1" applyBorder="1" applyAlignment="1" applyProtection="1">
      <alignment horizontal="left" vertical="top" wrapText="1"/>
    </xf>
    <xf numFmtId="4" fontId="25" fillId="18" borderId="11" xfId="42" applyNumberFormat="1" applyFont="1" applyFill="1" applyBorder="1" applyAlignment="1" applyProtection="1">
      <alignment horizontal="center"/>
    </xf>
    <xf numFmtId="0" fontId="31" fillId="0" borderId="0" xfId="0" applyFont="1" applyAlignment="1" applyProtection="1">
      <alignment vertical="top"/>
    </xf>
    <xf numFmtId="49" fontId="25" fillId="18" borderId="11" xfId="0" applyNumberFormat="1" applyFont="1" applyFill="1" applyBorder="1" applyAlignment="1">
      <alignment horizontal="center" wrapText="1"/>
    </xf>
    <xf numFmtId="0" fontId="25" fillId="18" borderId="11" xfId="0" applyFont="1" applyFill="1" applyBorder="1" applyAlignment="1">
      <alignment horizontal="left" wrapText="1"/>
    </xf>
    <xf numFmtId="4" fontId="25" fillId="18" borderId="11" xfId="0" applyNumberFormat="1" applyFont="1" applyFill="1" applyBorder="1" applyAlignment="1">
      <alignment horizontal="right"/>
    </xf>
    <xf numFmtId="0" fontId="25" fillId="18" borderId="11" xfId="0" applyFont="1" applyFill="1" applyBorder="1" applyAlignment="1">
      <alignment horizontal="justify" wrapText="1"/>
    </xf>
  </cellXfs>
  <cellStyles count="89">
    <cellStyle name="20% - Акцент1" xfId="1" builtinId="30" customBuiltin="1"/>
    <cellStyle name="20% - Акцент1 2" xfId="44"/>
    <cellStyle name="20% - Акцент2" xfId="2" builtinId="34" customBuiltin="1"/>
    <cellStyle name="20% - Акцент2 2" xfId="45"/>
    <cellStyle name="20% - Акцент3" xfId="3" builtinId="38" customBuiltin="1"/>
    <cellStyle name="20% - Акцент3 2" xfId="46"/>
    <cellStyle name="20% - Акцент4" xfId="4" builtinId="42" customBuiltin="1"/>
    <cellStyle name="20% - Акцент4 2" xfId="47"/>
    <cellStyle name="20% - Акцент5" xfId="5" builtinId="46" customBuiltin="1"/>
    <cellStyle name="20% - Акцент5 2" xfId="48"/>
    <cellStyle name="20% - Акцент6" xfId="6" builtinId="50" customBuiltin="1"/>
    <cellStyle name="20% - Акцент6 2" xfId="49"/>
    <cellStyle name="40% - Акцент1" xfId="7" builtinId="31" customBuiltin="1"/>
    <cellStyle name="40% - Акцент1 2" xfId="50"/>
    <cellStyle name="40% - Акцент2" xfId="8" builtinId="35" customBuiltin="1"/>
    <cellStyle name="40% - Акцент2 2" xfId="51"/>
    <cellStyle name="40% - Акцент3" xfId="9" builtinId="39" customBuiltin="1"/>
    <cellStyle name="40% - Акцент3 2" xfId="52"/>
    <cellStyle name="40% - Акцент4" xfId="10" builtinId="43" customBuiltin="1"/>
    <cellStyle name="40% - Акцент4 2" xfId="53"/>
    <cellStyle name="40% - Акцент5" xfId="11" builtinId="47" customBuiltin="1"/>
    <cellStyle name="40% - Акцент5 2" xfId="54"/>
    <cellStyle name="40% - Акцент6" xfId="12" builtinId="51" customBuiltin="1"/>
    <cellStyle name="40% - Акцент6 2" xfId="55"/>
    <cellStyle name="60% - Акцент1" xfId="13" builtinId="32" customBuiltin="1"/>
    <cellStyle name="60% - Акцент1 2" xfId="56"/>
    <cellStyle name="60% - Акцент2" xfId="14" builtinId="36" customBuiltin="1"/>
    <cellStyle name="60% - Акцент2 2" xfId="57"/>
    <cellStyle name="60% - Акцент3" xfId="15" builtinId="40" customBuiltin="1"/>
    <cellStyle name="60% - Акцент3 2" xfId="58"/>
    <cellStyle name="60% - Акцент4" xfId="16" builtinId="44" customBuiltin="1"/>
    <cellStyle name="60% - Акцент4 2" xfId="59"/>
    <cellStyle name="60% - Акцент5" xfId="17" builtinId="48" customBuiltin="1"/>
    <cellStyle name="60% - Акцент5 2" xfId="60"/>
    <cellStyle name="60% - Акцент6" xfId="18" builtinId="52" customBuiltin="1"/>
    <cellStyle name="60% - Акцент6 2" xfId="61"/>
    <cellStyle name="xl23" xfId="87"/>
    <cellStyle name="xl32 2" xfId="88"/>
    <cellStyle name="xl44" xfId="85"/>
    <cellStyle name="xl45" xfId="86"/>
    <cellStyle name="Акцент1" xfId="19" builtinId="29" customBuiltin="1"/>
    <cellStyle name="Акцент1 2" xfId="62"/>
    <cellStyle name="Акцент2" xfId="20" builtinId="33" customBuiltin="1"/>
    <cellStyle name="Акцент2 2" xfId="63"/>
    <cellStyle name="Акцент3" xfId="21" builtinId="37" customBuiltin="1"/>
    <cellStyle name="Акцент3 2" xfId="64"/>
    <cellStyle name="Акцент4" xfId="22" builtinId="41" customBuiltin="1"/>
    <cellStyle name="Акцент4 2" xfId="65"/>
    <cellStyle name="Акцент5" xfId="23" builtinId="45" customBuiltin="1"/>
    <cellStyle name="Акцент5 2" xfId="66"/>
    <cellStyle name="Акцент6" xfId="24" builtinId="49" customBuiltin="1"/>
    <cellStyle name="Акцент6 2" xfId="67"/>
    <cellStyle name="Ввод " xfId="25" builtinId="20" customBuiltin="1"/>
    <cellStyle name="Ввод  2" xfId="68"/>
    <cellStyle name="Вывод" xfId="26" builtinId="21" customBuiltin="1"/>
    <cellStyle name="Вывод 2" xfId="69"/>
    <cellStyle name="Вычисление" xfId="27" builtinId="22" customBuiltin="1"/>
    <cellStyle name="Вычисление 2" xfId="70"/>
    <cellStyle name="Заголовок 1" xfId="28" builtinId="16" customBuiltin="1"/>
    <cellStyle name="Заголовок 1 2" xfId="71"/>
    <cellStyle name="Заголовок 2" xfId="29" builtinId="17" customBuiltin="1"/>
    <cellStyle name="Заголовок 2 2" xfId="72"/>
    <cellStyle name="Заголовок 3" xfId="30" builtinId="18" customBuiltin="1"/>
    <cellStyle name="Заголовок 3 2" xfId="73"/>
    <cellStyle name="Заголовок 4" xfId="31" builtinId="19" customBuiltin="1"/>
    <cellStyle name="Заголовок 4 2" xfId="74"/>
    <cellStyle name="Итог" xfId="32" builtinId="25" customBuiltin="1"/>
    <cellStyle name="Итог 2" xfId="75"/>
    <cellStyle name="Контрольная ячейка" xfId="33" builtinId="23" customBuiltin="1"/>
    <cellStyle name="Контрольная ячейка 2" xfId="76"/>
    <cellStyle name="Название" xfId="34" builtinId="15" customBuiltin="1"/>
    <cellStyle name="Название 2" xfId="77"/>
    <cellStyle name="Нейтральный" xfId="35" builtinId="28" customBuiltin="1"/>
    <cellStyle name="Нейтральный 2" xfId="78"/>
    <cellStyle name="Обычный" xfId="0" builtinId="0"/>
    <cellStyle name="Обычный 2" xfId="42"/>
    <cellStyle name="Обычный 3" xfId="43"/>
    <cellStyle name="Плохой" xfId="36" builtinId="27" customBuiltin="1"/>
    <cellStyle name="Плохой 2" xfId="79"/>
    <cellStyle name="Пояснение" xfId="37" builtinId="53" customBuiltin="1"/>
    <cellStyle name="Пояснение 2" xfId="80"/>
    <cellStyle name="Примечание" xfId="38" builtinId="10" customBuiltin="1"/>
    <cellStyle name="Примечание 2" xfId="81"/>
    <cellStyle name="Связанная ячейка" xfId="39" builtinId="24" customBuiltin="1"/>
    <cellStyle name="Связанная ячейка 2" xfId="82"/>
    <cellStyle name="Текст предупреждения" xfId="40" builtinId="11" customBuiltin="1"/>
    <cellStyle name="Текст предупреждения 2" xfId="83"/>
    <cellStyle name="Хороший" xfId="41" builtinId="26" customBuiltin="1"/>
    <cellStyle name="Хороший 2" xfId="8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92"/>
  <sheetViews>
    <sheetView tabSelected="1" zoomScaleNormal="100" workbookViewId="0">
      <selection activeCell="I11" sqref="I11"/>
    </sheetView>
  </sheetViews>
  <sheetFormatPr defaultRowHeight="15.75"/>
  <cols>
    <col min="1" max="1" width="26.5703125" style="14" customWidth="1"/>
    <col min="2" max="2" width="53.85546875" style="14" customWidth="1"/>
    <col min="3" max="3" width="18" style="16" customWidth="1"/>
    <col min="4" max="4" width="17.140625" style="16" customWidth="1"/>
    <col min="5" max="5" width="12.7109375" style="16" customWidth="1"/>
    <col min="6" max="16384" width="9.140625" style="1"/>
  </cols>
  <sheetData>
    <row r="1" spans="1:6" ht="15" customHeight="1">
      <c r="A1" s="4"/>
      <c r="B1" s="33" t="s">
        <v>46</v>
      </c>
      <c r="C1" s="33"/>
      <c r="D1" s="33"/>
      <c r="E1" s="33"/>
    </row>
    <row r="2" spans="1:6" ht="15" customHeight="1">
      <c r="A2" s="34" t="s">
        <v>47</v>
      </c>
      <c r="B2" s="34"/>
      <c r="C2" s="34"/>
      <c r="D2" s="34"/>
      <c r="E2" s="34"/>
    </row>
    <row r="3" spans="1:6">
      <c r="A3" s="34" t="s">
        <v>48</v>
      </c>
      <c r="B3" s="34"/>
      <c r="C3" s="34"/>
      <c r="D3" s="34"/>
      <c r="E3" s="34"/>
    </row>
    <row r="4" spans="1:6">
      <c r="A4" s="5"/>
      <c r="B4" s="34" t="s">
        <v>140</v>
      </c>
      <c r="C4" s="34"/>
      <c r="D4" s="34"/>
      <c r="E4" s="34"/>
    </row>
    <row r="5" spans="1:6">
      <c r="A5" s="5"/>
      <c r="B5" s="34" t="s">
        <v>49</v>
      </c>
      <c r="C5" s="34"/>
      <c r="D5" s="34"/>
      <c r="E5" s="34"/>
    </row>
    <row r="6" spans="1:6">
      <c r="A6" s="6"/>
      <c r="B6" s="7"/>
      <c r="C6" s="15"/>
    </row>
    <row r="7" spans="1:6">
      <c r="A7" s="6"/>
      <c r="B7" s="7"/>
      <c r="C7" s="15"/>
    </row>
    <row r="8" spans="1:6" ht="20.25">
      <c r="A8" s="30" t="s">
        <v>141</v>
      </c>
      <c r="B8" s="30"/>
      <c r="C8" s="30"/>
      <c r="D8" s="30"/>
      <c r="E8" s="30"/>
      <c r="F8" s="2"/>
    </row>
    <row r="9" spans="1:6" ht="20.25">
      <c r="A9" s="30" t="s">
        <v>45</v>
      </c>
      <c r="B9" s="30"/>
      <c r="C9" s="30"/>
      <c r="D9" s="30"/>
      <c r="E9" s="30"/>
      <c r="F9" s="2"/>
    </row>
    <row r="10" spans="1:6">
      <c r="A10" s="8"/>
      <c r="B10" s="7"/>
      <c r="C10" s="17"/>
    </row>
    <row r="11" spans="1:6">
      <c r="A11" s="9"/>
      <c r="B11" s="9"/>
      <c r="C11" s="17"/>
      <c r="D11" s="17"/>
      <c r="E11" s="17"/>
    </row>
    <row r="12" spans="1:6" ht="6.75" customHeight="1">
      <c r="A12" s="10"/>
      <c r="B12" s="10"/>
      <c r="C12" s="18"/>
      <c r="D12" s="18"/>
      <c r="E12" s="18"/>
    </row>
    <row r="13" spans="1:6" ht="15" customHeight="1">
      <c r="A13" s="31" t="s">
        <v>50</v>
      </c>
      <c r="B13" s="31" t="s">
        <v>42</v>
      </c>
      <c r="C13" s="32" t="s">
        <v>43</v>
      </c>
      <c r="D13" s="31" t="s">
        <v>44</v>
      </c>
      <c r="E13" s="31" t="s">
        <v>104</v>
      </c>
    </row>
    <row r="14" spans="1:6" ht="15" customHeight="1">
      <c r="A14" s="31"/>
      <c r="B14" s="31"/>
      <c r="C14" s="32"/>
      <c r="D14" s="31"/>
      <c r="E14" s="31"/>
    </row>
    <row r="15" spans="1:6" ht="21" customHeight="1">
      <c r="A15" s="31"/>
      <c r="B15" s="31"/>
      <c r="C15" s="32"/>
      <c r="D15" s="31"/>
      <c r="E15" s="31"/>
    </row>
    <row r="16" spans="1:6" s="3" customFormat="1" ht="15.75" customHeight="1">
      <c r="A16" s="11" t="s">
        <v>51</v>
      </c>
      <c r="B16" s="11" t="s">
        <v>52</v>
      </c>
      <c r="C16" s="12">
        <v>3</v>
      </c>
      <c r="D16" s="12">
        <v>4</v>
      </c>
      <c r="E16" s="12">
        <v>5</v>
      </c>
    </row>
    <row r="17" spans="1:5" s="38" customFormat="1" ht="31.5">
      <c r="A17" s="35" t="s">
        <v>53</v>
      </c>
      <c r="B17" s="36" t="s">
        <v>54</v>
      </c>
      <c r="C17" s="37">
        <f>C18+C70</f>
        <v>163375662.08000001</v>
      </c>
      <c r="D17" s="37">
        <f>D18+D70</f>
        <v>172227749.74000001</v>
      </c>
      <c r="E17" s="37">
        <f>D17/C17*100</f>
        <v>105.42</v>
      </c>
    </row>
    <row r="18" spans="1:5" s="38" customFormat="1" ht="32.25" customHeight="1">
      <c r="A18" s="39" t="s">
        <v>55</v>
      </c>
      <c r="B18" s="40" t="s">
        <v>0</v>
      </c>
      <c r="C18" s="41">
        <f>C19+C25+C35+C38+C46+C55+C59</f>
        <v>60803009.75</v>
      </c>
      <c r="D18" s="41">
        <f>D19+D25+D35+D38+D46+D55+D59</f>
        <v>70331021.849999994</v>
      </c>
      <c r="E18" s="37">
        <f t="shared" ref="E18:E79" si="0">D18/C18*100</f>
        <v>115.67</v>
      </c>
    </row>
    <row r="19" spans="1:5" s="3" customFormat="1" ht="39" customHeight="1">
      <c r="A19" s="19" t="s">
        <v>56</v>
      </c>
      <c r="B19" s="13" t="s">
        <v>1</v>
      </c>
      <c r="C19" s="20">
        <f>C20</f>
        <v>28046700</v>
      </c>
      <c r="D19" s="20">
        <f>D20</f>
        <v>37364456.140000001</v>
      </c>
      <c r="E19" s="25">
        <f t="shared" si="0"/>
        <v>133.22</v>
      </c>
    </row>
    <row r="20" spans="1:5" s="3" customFormat="1" ht="16.5" customHeight="1">
      <c r="A20" s="19" t="s">
        <v>57</v>
      </c>
      <c r="B20" s="13" t="s">
        <v>2</v>
      </c>
      <c r="C20" s="20">
        <f>C21+C22+C23+C24</f>
        <v>28046700</v>
      </c>
      <c r="D20" s="20">
        <f>D21+D22+D23+D24</f>
        <v>37364456.140000001</v>
      </c>
      <c r="E20" s="25">
        <f t="shared" si="0"/>
        <v>133.22</v>
      </c>
    </row>
    <row r="21" spans="1:5" s="3" customFormat="1" ht="94.5">
      <c r="A21" s="21" t="s">
        <v>58</v>
      </c>
      <c r="B21" s="23" t="s">
        <v>3</v>
      </c>
      <c r="C21" s="22">
        <v>21708960</v>
      </c>
      <c r="D21" s="22">
        <v>32351315.84</v>
      </c>
      <c r="E21" s="25">
        <f t="shared" si="0"/>
        <v>149.02000000000001</v>
      </c>
    </row>
    <row r="22" spans="1:5" s="3" customFormat="1" ht="147" customHeight="1">
      <c r="A22" s="21" t="s">
        <v>59</v>
      </c>
      <c r="B22" s="23" t="s">
        <v>4</v>
      </c>
      <c r="C22" s="22">
        <v>93100</v>
      </c>
      <c r="D22" s="22">
        <v>105008.09</v>
      </c>
      <c r="E22" s="25">
        <f t="shared" si="0"/>
        <v>112.79</v>
      </c>
    </row>
    <row r="23" spans="1:5" s="3" customFormat="1" ht="63">
      <c r="A23" s="21" t="s">
        <v>60</v>
      </c>
      <c r="B23" s="23" t="s">
        <v>5</v>
      </c>
      <c r="C23" s="22">
        <v>355400</v>
      </c>
      <c r="D23" s="22">
        <v>596871.18999999994</v>
      </c>
      <c r="E23" s="25">
        <f t="shared" si="0"/>
        <v>167.94</v>
      </c>
    </row>
    <row r="24" spans="1:5" s="3" customFormat="1" ht="160.5" customHeight="1">
      <c r="A24" s="21" t="s">
        <v>130</v>
      </c>
      <c r="B24" s="28" t="s">
        <v>142</v>
      </c>
      <c r="C24" s="22">
        <v>5889240</v>
      </c>
      <c r="D24" s="22">
        <v>4311261.0199999996</v>
      </c>
      <c r="E24" s="25">
        <f t="shared" si="0"/>
        <v>73.209999999999994</v>
      </c>
    </row>
    <row r="25" spans="1:5" s="3" customFormat="1" ht="47.25">
      <c r="A25" s="19" t="s">
        <v>61</v>
      </c>
      <c r="B25" s="24" t="s">
        <v>6</v>
      </c>
      <c r="C25" s="20">
        <f>C26</f>
        <v>3150860</v>
      </c>
      <c r="D25" s="20">
        <f>D26</f>
        <v>3635886.78</v>
      </c>
      <c r="E25" s="25">
        <f t="shared" si="0"/>
        <v>115.39</v>
      </c>
    </row>
    <row r="26" spans="1:5" s="3" customFormat="1" ht="47.25">
      <c r="A26" s="19" t="s">
        <v>62</v>
      </c>
      <c r="B26" s="24" t="s">
        <v>7</v>
      </c>
      <c r="C26" s="20">
        <f>C27+C29+C31+C33</f>
        <v>3150860</v>
      </c>
      <c r="D26" s="20">
        <f>D27+D29+D31+D33</f>
        <v>3635886.78</v>
      </c>
      <c r="E26" s="25">
        <f t="shared" si="0"/>
        <v>115.39</v>
      </c>
    </row>
    <row r="27" spans="1:5" s="3" customFormat="1" ht="94.5">
      <c r="A27" s="19" t="s">
        <v>63</v>
      </c>
      <c r="B27" s="24" t="s">
        <v>8</v>
      </c>
      <c r="C27" s="20">
        <f>C28</f>
        <v>1424600</v>
      </c>
      <c r="D27" s="20">
        <f>D28</f>
        <v>1822695.64</v>
      </c>
      <c r="E27" s="25">
        <f t="shared" si="0"/>
        <v>127.94</v>
      </c>
    </row>
    <row r="28" spans="1:5" s="3" customFormat="1" ht="141.75">
      <c r="A28" s="21" t="s">
        <v>121</v>
      </c>
      <c r="B28" s="23" t="s">
        <v>122</v>
      </c>
      <c r="C28" s="20">
        <v>1424600</v>
      </c>
      <c r="D28" s="20">
        <v>1822695.64</v>
      </c>
      <c r="E28" s="25">
        <f t="shared" si="0"/>
        <v>127.94</v>
      </c>
    </row>
    <row r="29" spans="1:5" s="3" customFormat="1" ht="110.25">
      <c r="A29" s="19" t="s">
        <v>64</v>
      </c>
      <c r="B29" s="24" t="s">
        <v>9</v>
      </c>
      <c r="C29" s="20">
        <f>C30</f>
        <v>7890</v>
      </c>
      <c r="D29" s="20">
        <f>D30</f>
        <v>9845.3700000000008</v>
      </c>
      <c r="E29" s="25">
        <f t="shared" si="0"/>
        <v>124.78</v>
      </c>
    </row>
    <row r="30" spans="1:5" s="3" customFormat="1" ht="200.25" customHeight="1">
      <c r="A30" s="21" t="s">
        <v>120</v>
      </c>
      <c r="B30" s="23" t="s">
        <v>123</v>
      </c>
      <c r="C30" s="22">
        <v>7890</v>
      </c>
      <c r="D30" s="22">
        <v>9845.3700000000008</v>
      </c>
      <c r="E30" s="25">
        <f t="shared" si="0"/>
        <v>124.78</v>
      </c>
    </row>
    <row r="31" spans="1:5" s="3" customFormat="1" ht="116.25" customHeight="1">
      <c r="A31" s="19" t="s">
        <v>65</v>
      </c>
      <c r="B31" s="24" t="s">
        <v>10</v>
      </c>
      <c r="C31" s="20">
        <f>C32</f>
        <v>1897010</v>
      </c>
      <c r="D31" s="20">
        <f>D32</f>
        <v>2012461.85</v>
      </c>
      <c r="E31" s="25">
        <f t="shared" si="0"/>
        <v>106.09</v>
      </c>
    </row>
    <row r="32" spans="1:5" s="3" customFormat="1" ht="180.75" customHeight="1">
      <c r="A32" s="21" t="s">
        <v>119</v>
      </c>
      <c r="B32" s="23" t="s">
        <v>124</v>
      </c>
      <c r="C32" s="22">
        <v>1897010</v>
      </c>
      <c r="D32" s="22">
        <v>2012461.85</v>
      </c>
      <c r="E32" s="25">
        <f t="shared" si="0"/>
        <v>106.09</v>
      </c>
    </row>
    <row r="33" spans="1:5" s="3" customFormat="1" ht="94.5">
      <c r="A33" s="19" t="s">
        <v>66</v>
      </c>
      <c r="B33" s="24" t="s">
        <v>11</v>
      </c>
      <c r="C33" s="20">
        <f>C34</f>
        <v>-178640</v>
      </c>
      <c r="D33" s="20">
        <f>D34</f>
        <v>-209116.08</v>
      </c>
      <c r="E33" s="25">
        <f t="shared" si="0"/>
        <v>117.06</v>
      </c>
    </row>
    <row r="34" spans="1:5" s="3" customFormat="1" ht="163.5" customHeight="1">
      <c r="A34" s="21" t="s">
        <v>118</v>
      </c>
      <c r="B34" s="23" t="s">
        <v>125</v>
      </c>
      <c r="C34" s="22">
        <v>-178640</v>
      </c>
      <c r="D34" s="22">
        <v>-209116.08</v>
      </c>
      <c r="E34" s="25">
        <f t="shared" si="0"/>
        <v>117.06</v>
      </c>
    </row>
    <row r="35" spans="1:5" s="3" customFormat="1" ht="16.5" customHeight="1">
      <c r="A35" s="19" t="s">
        <v>67</v>
      </c>
      <c r="B35" s="24" t="s">
        <v>12</v>
      </c>
      <c r="C35" s="20">
        <f>C36</f>
        <v>1000</v>
      </c>
      <c r="D35" s="20">
        <f>D36</f>
        <v>4.9000000000000004</v>
      </c>
      <c r="E35" s="25">
        <f t="shared" si="0"/>
        <v>0.49</v>
      </c>
    </row>
    <row r="36" spans="1:5" s="3" customFormat="1" ht="16.5" customHeight="1">
      <c r="A36" s="19" t="s">
        <v>68</v>
      </c>
      <c r="B36" s="24" t="s">
        <v>13</v>
      </c>
      <c r="C36" s="20">
        <f>C37</f>
        <v>1000</v>
      </c>
      <c r="D36" s="20">
        <f>D37</f>
        <v>4.9000000000000004</v>
      </c>
      <c r="E36" s="25">
        <f t="shared" si="0"/>
        <v>0.49</v>
      </c>
    </row>
    <row r="37" spans="1:5" s="3" customFormat="1" ht="16.5" customHeight="1">
      <c r="A37" s="21" t="s">
        <v>69</v>
      </c>
      <c r="B37" s="23" t="s">
        <v>13</v>
      </c>
      <c r="C37" s="22">
        <v>1000</v>
      </c>
      <c r="D37" s="22">
        <v>4.9000000000000004</v>
      </c>
      <c r="E37" s="25">
        <f t="shared" si="0"/>
        <v>0.49</v>
      </c>
    </row>
    <row r="38" spans="1:5" s="3" customFormat="1" ht="16.5" customHeight="1">
      <c r="A38" s="19" t="s">
        <v>70</v>
      </c>
      <c r="B38" s="24" t="s">
        <v>14</v>
      </c>
      <c r="C38" s="20">
        <f>C39+C41</f>
        <v>22385000</v>
      </c>
      <c r="D38" s="20">
        <f>D39+D41</f>
        <v>21629739.5</v>
      </c>
      <c r="E38" s="25">
        <f t="shared" si="0"/>
        <v>96.63</v>
      </c>
    </row>
    <row r="39" spans="1:5" s="3" customFormat="1" ht="16.5" customHeight="1">
      <c r="A39" s="19" t="s">
        <v>71</v>
      </c>
      <c r="B39" s="24" t="s">
        <v>15</v>
      </c>
      <c r="C39" s="20">
        <f>C40</f>
        <v>3983000</v>
      </c>
      <c r="D39" s="20">
        <f>D40</f>
        <v>3955973.74</v>
      </c>
      <c r="E39" s="25">
        <f t="shared" si="0"/>
        <v>99.32</v>
      </c>
    </row>
    <row r="40" spans="1:5" s="3" customFormat="1" ht="63">
      <c r="A40" s="21" t="s">
        <v>72</v>
      </c>
      <c r="B40" s="23" t="s">
        <v>16</v>
      </c>
      <c r="C40" s="22">
        <v>3983000</v>
      </c>
      <c r="D40" s="22">
        <v>3955973.74</v>
      </c>
      <c r="E40" s="25">
        <f t="shared" si="0"/>
        <v>99.32</v>
      </c>
    </row>
    <row r="41" spans="1:5" s="3" customFormat="1" ht="16.5" customHeight="1">
      <c r="A41" s="19" t="s">
        <v>73</v>
      </c>
      <c r="B41" s="24" t="s">
        <v>17</v>
      </c>
      <c r="C41" s="20">
        <f>C42+C44</f>
        <v>18402000</v>
      </c>
      <c r="D41" s="20">
        <f>D42+D44</f>
        <v>17673765.760000002</v>
      </c>
      <c r="E41" s="25">
        <f t="shared" si="0"/>
        <v>96.04</v>
      </c>
    </row>
    <row r="42" spans="1:5" s="3" customFormat="1" ht="16.5" customHeight="1">
      <c r="A42" s="19" t="s">
        <v>74</v>
      </c>
      <c r="B42" s="24" t="s">
        <v>18</v>
      </c>
      <c r="C42" s="20">
        <f>C43</f>
        <v>11600000</v>
      </c>
      <c r="D42" s="20">
        <f>D43</f>
        <v>12079045.76</v>
      </c>
      <c r="E42" s="25">
        <f t="shared" si="0"/>
        <v>104.13</v>
      </c>
    </row>
    <row r="43" spans="1:5" s="3" customFormat="1" ht="47.25">
      <c r="A43" s="21" t="s">
        <v>75</v>
      </c>
      <c r="B43" s="23" t="s">
        <v>19</v>
      </c>
      <c r="C43" s="22">
        <v>11600000</v>
      </c>
      <c r="D43" s="22">
        <v>12079045.76</v>
      </c>
      <c r="E43" s="25">
        <f t="shared" si="0"/>
        <v>104.13</v>
      </c>
    </row>
    <row r="44" spans="1:5" s="3" customFormat="1" ht="16.5" customHeight="1">
      <c r="A44" s="19" t="s">
        <v>76</v>
      </c>
      <c r="B44" s="24" t="s">
        <v>20</v>
      </c>
      <c r="C44" s="20">
        <f>C45</f>
        <v>6802000</v>
      </c>
      <c r="D44" s="20">
        <f>D45</f>
        <v>5594720</v>
      </c>
      <c r="E44" s="25">
        <f t="shared" si="0"/>
        <v>82.25</v>
      </c>
    </row>
    <row r="45" spans="1:5" s="3" customFormat="1" ht="47.25">
      <c r="A45" s="21" t="s">
        <v>77</v>
      </c>
      <c r="B45" s="23" t="s">
        <v>21</v>
      </c>
      <c r="C45" s="22">
        <v>6802000</v>
      </c>
      <c r="D45" s="22">
        <v>5594720</v>
      </c>
      <c r="E45" s="25">
        <f t="shared" si="0"/>
        <v>82.25</v>
      </c>
    </row>
    <row r="46" spans="1:5" s="3" customFormat="1" ht="47.25">
      <c r="A46" s="19" t="s">
        <v>78</v>
      </c>
      <c r="B46" s="24" t="s">
        <v>22</v>
      </c>
      <c r="C46" s="20">
        <f>C47+C49+C52</f>
        <v>5321974</v>
      </c>
      <c r="D46" s="20">
        <f>D47+D49+D52</f>
        <v>5809444.3700000001</v>
      </c>
      <c r="E46" s="25">
        <f t="shared" si="0"/>
        <v>109.16</v>
      </c>
    </row>
    <row r="47" spans="1:5" s="3" customFormat="1" ht="101.25" customHeight="1">
      <c r="A47" s="19" t="s">
        <v>79</v>
      </c>
      <c r="B47" s="24" t="s">
        <v>23</v>
      </c>
      <c r="C47" s="20">
        <f>C48</f>
        <v>521974</v>
      </c>
      <c r="D47" s="20">
        <f>D48</f>
        <v>521974</v>
      </c>
      <c r="E47" s="25">
        <f t="shared" si="0"/>
        <v>100</v>
      </c>
    </row>
    <row r="48" spans="1:5" s="3" customFormat="1" ht="63">
      <c r="A48" s="21" t="s">
        <v>80</v>
      </c>
      <c r="B48" s="23" t="s">
        <v>24</v>
      </c>
      <c r="C48" s="22">
        <v>521974</v>
      </c>
      <c r="D48" s="22">
        <v>521974</v>
      </c>
      <c r="E48" s="25">
        <f t="shared" si="0"/>
        <v>100</v>
      </c>
    </row>
    <row r="49" spans="1:5" s="3" customFormat="1" ht="129" customHeight="1">
      <c r="A49" s="19" t="s">
        <v>81</v>
      </c>
      <c r="B49" s="24" t="s">
        <v>25</v>
      </c>
      <c r="C49" s="20">
        <f>C50</f>
        <v>3700000</v>
      </c>
      <c r="D49" s="20">
        <f>D50</f>
        <v>4027388.83</v>
      </c>
      <c r="E49" s="25">
        <f t="shared" si="0"/>
        <v>108.85</v>
      </c>
    </row>
    <row r="50" spans="1:5" s="3" customFormat="1" ht="78.75">
      <c r="A50" s="19" t="s">
        <v>82</v>
      </c>
      <c r="B50" s="24" t="s">
        <v>26</v>
      </c>
      <c r="C50" s="20">
        <f>C51</f>
        <v>3700000</v>
      </c>
      <c r="D50" s="20">
        <f>D51</f>
        <v>4027388.83</v>
      </c>
      <c r="E50" s="25">
        <f t="shared" si="0"/>
        <v>108.85</v>
      </c>
    </row>
    <row r="51" spans="1:5" s="3" customFormat="1" ht="94.5">
      <c r="A51" s="21" t="s">
        <v>83</v>
      </c>
      <c r="B51" s="23" t="s">
        <v>27</v>
      </c>
      <c r="C51" s="22">
        <v>3700000</v>
      </c>
      <c r="D51" s="22">
        <v>4027388.83</v>
      </c>
      <c r="E51" s="25">
        <f t="shared" si="0"/>
        <v>108.85</v>
      </c>
    </row>
    <row r="52" spans="1:5" s="3" customFormat="1" ht="94.5">
      <c r="A52" s="19" t="s">
        <v>84</v>
      </c>
      <c r="B52" s="24" t="s">
        <v>28</v>
      </c>
      <c r="C52" s="20">
        <f>C53</f>
        <v>1100000</v>
      </c>
      <c r="D52" s="20">
        <f>D53</f>
        <v>1260081.54</v>
      </c>
      <c r="E52" s="25">
        <f t="shared" si="0"/>
        <v>114.55</v>
      </c>
    </row>
    <row r="53" spans="1:5" s="3" customFormat="1" ht="94.5">
      <c r="A53" s="19" t="s">
        <v>85</v>
      </c>
      <c r="B53" s="24" t="s">
        <v>29</v>
      </c>
      <c r="C53" s="20">
        <f>C54</f>
        <v>1100000</v>
      </c>
      <c r="D53" s="20">
        <f>D54</f>
        <v>1260081.54</v>
      </c>
      <c r="E53" s="25">
        <f t="shared" si="0"/>
        <v>114.55</v>
      </c>
    </row>
    <row r="54" spans="1:5" s="3" customFormat="1" ht="94.5">
      <c r="A54" s="21" t="s">
        <v>86</v>
      </c>
      <c r="B54" s="23" t="s">
        <v>30</v>
      </c>
      <c r="C54" s="22">
        <v>1100000</v>
      </c>
      <c r="D54" s="22">
        <v>1260081.54</v>
      </c>
      <c r="E54" s="25">
        <f t="shared" si="0"/>
        <v>114.55</v>
      </c>
    </row>
    <row r="55" spans="1:5" s="3" customFormat="1" ht="31.5">
      <c r="A55" s="19" t="s">
        <v>87</v>
      </c>
      <c r="B55" s="24" t="s">
        <v>31</v>
      </c>
      <c r="C55" s="20">
        <f t="shared" ref="C55:D57" si="1">C56</f>
        <v>1000000</v>
      </c>
      <c r="D55" s="20">
        <f t="shared" si="1"/>
        <v>992991.44</v>
      </c>
      <c r="E55" s="25">
        <f t="shared" si="0"/>
        <v>99.3</v>
      </c>
    </row>
    <row r="56" spans="1:5" s="3" customFormat="1" ht="47.25">
      <c r="A56" s="19" t="s">
        <v>88</v>
      </c>
      <c r="B56" s="24" t="s">
        <v>32</v>
      </c>
      <c r="C56" s="20">
        <f t="shared" si="1"/>
        <v>1000000</v>
      </c>
      <c r="D56" s="20">
        <f t="shared" si="1"/>
        <v>992991.44</v>
      </c>
      <c r="E56" s="25">
        <f t="shared" si="0"/>
        <v>99.3</v>
      </c>
    </row>
    <row r="57" spans="1:5" s="3" customFormat="1" ht="47.25">
      <c r="A57" s="19" t="s">
        <v>89</v>
      </c>
      <c r="B57" s="24" t="s">
        <v>33</v>
      </c>
      <c r="C57" s="20">
        <f t="shared" si="1"/>
        <v>1000000</v>
      </c>
      <c r="D57" s="20">
        <f t="shared" si="1"/>
        <v>992991.44</v>
      </c>
      <c r="E57" s="25">
        <f t="shared" si="0"/>
        <v>99.3</v>
      </c>
    </row>
    <row r="58" spans="1:5" s="3" customFormat="1" ht="63">
      <c r="A58" s="21" t="s">
        <v>90</v>
      </c>
      <c r="B58" s="23" t="s">
        <v>34</v>
      </c>
      <c r="C58" s="22">
        <v>1000000</v>
      </c>
      <c r="D58" s="22">
        <v>992991.44</v>
      </c>
      <c r="E58" s="25">
        <f t="shared" si="0"/>
        <v>99.3</v>
      </c>
    </row>
    <row r="59" spans="1:5" s="3" customFormat="1">
      <c r="A59" s="19" t="s">
        <v>91</v>
      </c>
      <c r="B59" s="24" t="s">
        <v>35</v>
      </c>
      <c r="C59" s="20">
        <f>C60+C63+C65</f>
        <v>897475.75</v>
      </c>
      <c r="D59" s="20">
        <f t="shared" ref="D59" si="2">D60+D63+D65</f>
        <v>898498.72</v>
      </c>
      <c r="E59" s="25">
        <f t="shared" si="0"/>
        <v>100.11</v>
      </c>
    </row>
    <row r="60" spans="1:5" s="3" customFormat="1" ht="141.75">
      <c r="A60" s="19" t="s">
        <v>114</v>
      </c>
      <c r="B60" s="24" t="s">
        <v>95</v>
      </c>
      <c r="C60" s="20">
        <f>C61</f>
        <v>134174.35999999999</v>
      </c>
      <c r="D60" s="20">
        <f>D61</f>
        <v>134174.35999999999</v>
      </c>
      <c r="E60" s="25">
        <f t="shared" si="0"/>
        <v>100</v>
      </c>
    </row>
    <row r="61" spans="1:5" s="3" customFormat="1" ht="63">
      <c r="A61" s="19" t="s">
        <v>115</v>
      </c>
      <c r="B61" s="24" t="s">
        <v>96</v>
      </c>
      <c r="C61" s="20">
        <f>C62</f>
        <v>134174.35999999999</v>
      </c>
      <c r="D61" s="20">
        <f>D62</f>
        <v>134174.35999999999</v>
      </c>
      <c r="E61" s="25">
        <f t="shared" si="0"/>
        <v>100</v>
      </c>
    </row>
    <row r="62" spans="1:5" s="3" customFormat="1" ht="94.5">
      <c r="A62" s="21" t="s">
        <v>116</v>
      </c>
      <c r="B62" s="23" t="s">
        <v>97</v>
      </c>
      <c r="C62" s="22">
        <v>134174.35999999999</v>
      </c>
      <c r="D62" s="22">
        <v>134174.35999999999</v>
      </c>
      <c r="E62" s="25">
        <f t="shared" si="0"/>
        <v>100</v>
      </c>
    </row>
    <row r="63" spans="1:5" s="3" customFormat="1" ht="110.25">
      <c r="A63" s="19" t="s">
        <v>133</v>
      </c>
      <c r="B63" s="24" t="s">
        <v>126</v>
      </c>
      <c r="C63" s="20">
        <f>C64</f>
        <v>751684.56</v>
      </c>
      <c r="D63" s="20">
        <f>D64</f>
        <v>751684.56</v>
      </c>
      <c r="E63" s="25">
        <f t="shared" si="0"/>
        <v>100</v>
      </c>
    </row>
    <row r="64" spans="1:5" s="3" customFormat="1" ht="94.5">
      <c r="A64" s="21" t="s">
        <v>134</v>
      </c>
      <c r="B64" s="23" t="s">
        <v>127</v>
      </c>
      <c r="C64" s="20">
        <v>751684.56</v>
      </c>
      <c r="D64" s="20">
        <v>751684.56</v>
      </c>
      <c r="E64" s="25">
        <f t="shared" si="0"/>
        <v>100</v>
      </c>
    </row>
    <row r="65" spans="1:5" s="3" customFormat="1" ht="31.5">
      <c r="A65" s="19" t="s">
        <v>117</v>
      </c>
      <c r="B65" s="24" t="s">
        <v>98</v>
      </c>
      <c r="C65" s="20">
        <f>C66+C68</f>
        <v>11616.83</v>
      </c>
      <c r="D65" s="20">
        <f>D66+D68</f>
        <v>12639.8</v>
      </c>
      <c r="E65" s="25">
        <f t="shared" si="0"/>
        <v>108.81</v>
      </c>
    </row>
    <row r="66" spans="1:5" s="3" customFormat="1" ht="47.25">
      <c r="A66" s="19" t="s">
        <v>113</v>
      </c>
      <c r="B66" s="24" t="s">
        <v>99</v>
      </c>
      <c r="C66" s="20">
        <f>C67</f>
        <v>0</v>
      </c>
      <c r="D66" s="20">
        <f>D67</f>
        <v>1000</v>
      </c>
      <c r="E66" s="25" t="e">
        <f t="shared" si="0"/>
        <v>#DIV/0!</v>
      </c>
    </row>
    <row r="67" spans="1:5" s="3" customFormat="1" ht="189">
      <c r="A67" s="21" t="s">
        <v>112</v>
      </c>
      <c r="B67" s="23" t="s">
        <v>100</v>
      </c>
      <c r="C67" s="22">
        <v>0</v>
      </c>
      <c r="D67" s="22">
        <v>1000</v>
      </c>
      <c r="E67" s="25" t="e">
        <f t="shared" si="0"/>
        <v>#DIV/0!</v>
      </c>
    </row>
    <row r="68" spans="1:5" s="3" customFormat="1" ht="94.5">
      <c r="A68" s="21" t="s">
        <v>146</v>
      </c>
      <c r="B68" s="23" t="s">
        <v>145</v>
      </c>
      <c r="C68" s="22">
        <f>C69</f>
        <v>11616.83</v>
      </c>
      <c r="D68" s="22">
        <f>D69</f>
        <v>11639.8</v>
      </c>
      <c r="E68" s="25">
        <f t="shared" si="0"/>
        <v>100.2</v>
      </c>
    </row>
    <row r="69" spans="1:5" s="3" customFormat="1" ht="182.25" customHeight="1">
      <c r="A69" s="21" t="s">
        <v>144</v>
      </c>
      <c r="B69" s="28" t="s">
        <v>143</v>
      </c>
      <c r="C69" s="22">
        <v>11616.83</v>
      </c>
      <c r="D69" s="22">
        <v>11639.8</v>
      </c>
      <c r="E69" s="25">
        <f t="shared" si="0"/>
        <v>100.2</v>
      </c>
    </row>
    <row r="70" spans="1:5" s="38" customFormat="1" ht="16.5" customHeight="1">
      <c r="A70" s="39" t="s">
        <v>92</v>
      </c>
      <c r="B70" s="42" t="s">
        <v>36</v>
      </c>
      <c r="C70" s="41">
        <f>C71+C90</f>
        <v>102572652.33</v>
      </c>
      <c r="D70" s="41">
        <f>D71+D90</f>
        <v>101896727.89</v>
      </c>
      <c r="E70" s="37">
        <f t="shared" si="0"/>
        <v>99.34</v>
      </c>
    </row>
    <row r="71" spans="1:5" s="38" customFormat="1" ht="47.25">
      <c r="A71" s="39" t="s">
        <v>93</v>
      </c>
      <c r="B71" s="42" t="s">
        <v>37</v>
      </c>
      <c r="C71" s="41">
        <f>C72+C79</f>
        <v>102180102.33</v>
      </c>
      <c r="D71" s="41">
        <f>D72+D79</f>
        <v>101504177.89</v>
      </c>
      <c r="E71" s="37">
        <f t="shared" si="0"/>
        <v>99.34</v>
      </c>
    </row>
    <row r="72" spans="1:5" ht="31.5">
      <c r="A72" s="19" t="s">
        <v>111</v>
      </c>
      <c r="B72" s="24" t="s">
        <v>38</v>
      </c>
      <c r="C72" s="20">
        <f>C73+C75</f>
        <v>60893608</v>
      </c>
      <c r="D72" s="20">
        <f>D73+D75</f>
        <v>60337683.560000002</v>
      </c>
      <c r="E72" s="25">
        <f t="shared" si="0"/>
        <v>99.09</v>
      </c>
    </row>
    <row r="73" spans="1:5" ht="31.5">
      <c r="A73" s="19" t="s">
        <v>110</v>
      </c>
      <c r="B73" s="24" t="s">
        <v>101</v>
      </c>
      <c r="C73" s="20">
        <f>C74</f>
        <v>3791608</v>
      </c>
      <c r="D73" s="20">
        <f>D74</f>
        <v>3791608</v>
      </c>
      <c r="E73" s="25">
        <f t="shared" si="0"/>
        <v>100</v>
      </c>
    </row>
    <row r="74" spans="1:5" ht="47.25">
      <c r="A74" s="21" t="s">
        <v>109</v>
      </c>
      <c r="B74" s="23" t="s">
        <v>102</v>
      </c>
      <c r="C74" s="22">
        <v>3791608</v>
      </c>
      <c r="D74" s="22">
        <v>3791608</v>
      </c>
      <c r="E74" s="25">
        <f t="shared" si="0"/>
        <v>100</v>
      </c>
    </row>
    <row r="75" spans="1:5" ht="16.5" customHeight="1">
      <c r="A75" s="19" t="s">
        <v>108</v>
      </c>
      <c r="B75" s="24" t="s">
        <v>39</v>
      </c>
      <c r="C75" s="20">
        <f>C76+C77+C78</f>
        <v>57102000</v>
      </c>
      <c r="D75" s="20">
        <f>D76+D77+D78</f>
        <v>56546075.560000002</v>
      </c>
      <c r="E75" s="25">
        <f t="shared" si="0"/>
        <v>99.03</v>
      </c>
    </row>
    <row r="76" spans="1:5" ht="31.5">
      <c r="A76" s="19" t="s">
        <v>137</v>
      </c>
      <c r="B76" s="26" t="s">
        <v>135</v>
      </c>
      <c r="C76" s="27">
        <v>6402000</v>
      </c>
      <c r="D76" s="27">
        <v>6402000</v>
      </c>
      <c r="E76" s="25">
        <f t="shared" si="0"/>
        <v>100</v>
      </c>
    </row>
    <row r="77" spans="1:5" ht="115.5" customHeight="1">
      <c r="A77" s="19" t="s">
        <v>138</v>
      </c>
      <c r="B77" s="26" t="s">
        <v>136</v>
      </c>
      <c r="C77" s="27">
        <v>50000000</v>
      </c>
      <c r="D77" s="27">
        <v>49444075.560000002</v>
      </c>
      <c r="E77" s="25">
        <f t="shared" si="0"/>
        <v>98.89</v>
      </c>
    </row>
    <row r="78" spans="1:5" ht="63">
      <c r="A78" s="19" t="s">
        <v>139</v>
      </c>
      <c r="B78" s="26" t="s">
        <v>147</v>
      </c>
      <c r="C78" s="27">
        <v>700000</v>
      </c>
      <c r="D78" s="27">
        <v>700000</v>
      </c>
      <c r="E78" s="25">
        <f t="shared" si="0"/>
        <v>100</v>
      </c>
    </row>
    <row r="79" spans="1:5" ht="15.75" customHeight="1">
      <c r="A79" s="19" t="s">
        <v>107</v>
      </c>
      <c r="B79" s="24" t="s">
        <v>103</v>
      </c>
      <c r="C79" s="20">
        <f>C80+C82</f>
        <v>41286494.329999998</v>
      </c>
      <c r="D79" s="20">
        <f>D80+D82</f>
        <v>41166494.329999998</v>
      </c>
      <c r="E79" s="25">
        <f t="shared" si="0"/>
        <v>99.71</v>
      </c>
    </row>
    <row r="80" spans="1:5" ht="78.75">
      <c r="A80" s="19" t="s">
        <v>132</v>
      </c>
      <c r="B80" s="24" t="s">
        <v>128</v>
      </c>
      <c r="C80" s="20">
        <f>C81</f>
        <v>11100000</v>
      </c>
      <c r="D80" s="20">
        <f>D81</f>
        <v>11100000</v>
      </c>
      <c r="E80" s="25">
        <f t="shared" ref="E80:E92" si="3">D80/C80*100</f>
        <v>100</v>
      </c>
    </row>
    <row r="81" spans="1:5" ht="109.5" customHeight="1">
      <c r="A81" s="21" t="s">
        <v>131</v>
      </c>
      <c r="B81" s="23" t="s">
        <v>129</v>
      </c>
      <c r="C81" s="20">
        <v>11100000</v>
      </c>
      <c r="D81" s="20">
        <v>11100000</v>
      </c>
      <c r="E81" s="25">
        <f t="shared" si="3"/>
        <v>100</v>
      </c>
    </row>
    <row r="82" spans="1:5" ht="45.75" customHeight="1">
      <c r="A82" s="21" t="s">
        <v>150</v>
      </c>
      <c r="B82" s="23" t="s">
        <v>149</v>
      </c>
      <c r="C82" s="20">
        <f>C83+C84+C85+C86+C87+C88+C89</f>
        <v>30186494.329999998</v>
      </c>
      <c r="D82" s="20">
        <f>D83+D84+D85+D86+D87+D88+D89</f>
        <v>30066494.329999998</v>
      </c>
      <c r="E82" s="25">
        <f t="shared" si="3"/>
        <v>99.6</v>
      </c>
    </row>
    <row r="83" spans="1:5" ht="54" customHeight="1">
      <c r="A83" s="21" t="s">
        <v>148</v>
      </c>
      <c r="B83" s="23" t="s">
        <v>151</v>
      </c>
      <c r="C83" s="20">
        <v>16560064.51</v>
      </c>
      <c r="D83" s="20">
        <v>16560064.51</v>
      </c>
      <c r="E83" s="25">
        <f t="shared" si="3"/>
        <v>100</v>
      </c>
    </row>
    <row r="84" spans="1:5" ht="71.25" customHeight="1">
      <c r="A84" s="21" t="s">
        <v>158</v>
      </c>
      <c r="B84" s="29" t="s">
        <v>152</v>
      </c>
      <c r="C84" s="20">
        <v>2441036</v>
      </c>
      <c r="D84" s="20">
        <v>2441036</v>
      </c>
      <c r="E84" s="25">
        <f t="shared" si="3"/>
        <v>100</v>
      </c>
    </row>
    <row r="85" spans="1:5" ht="64.5" customHeight="1">
      <c r="A85" s="21" t="s">
        <v>159</v>
      </c>
      <c r="B85" s="29" t="s">
        <v>153</v>
      </c>
      <c r="C85" s="20">
        <v>6649935.4900000002</v>
      </c>
      <c r="D85" s="20">
        <v>6649935.4900000002</v>
      </c>
      <c r="E85" s="25">
        <f t="shared" si="3"/>
        <v>100</v>
      </c>
    </row>
    <row r="86" spans="1:5" ht="54.75" customHeight="1">
      <c r="A86" s="21" t="s">
        <v>160</v>
      </c>
      <c r="B86" s="29" t="s">
        <v>154</v>
      </c>
      <c r="C86" s="20">
        <v>750000</v>
      </c>
      <c r="D86" s="20">
        <v>750000</v>
      </c>
      <c r="E86" s="25">
        <f t="shared" si="3"/>
        <v>100</v>
      </c>
    </row>
    <row r="87" spans="1:5" ht="76.5" customHeight="1">
      <c r="A87" s="21" t="s">
        <v>161</v>
      </c>
      <c r="B87" s="29" t="s">
        <v>155</v>
      </c>
      <c r="C87" s="20">
        <v>1333333.33</v>
      </c>
      <c r="D87" s="20">
        <v>1333333.33</v>
      </c>
      <c r="E87" s="25">
        <f t="shared" si="3"/>
        <v>100</v>
      </c>
    </row>
    <row r="88" spans="1:5" ht="85.5" customHeight="1">
      <c r="A88" s="21" t="s">
        <v>162</v>
      </c>
      <c r="B88" s="29" t="s">
        <v>156</v>
      </c>
      <c r="C88" s="20">
        <v>452125</v>
      </c>
      <c r="D88" s="20">
        <v>452125</v>
      </c>
      <c r="E88" s="25">
        <f t="shared" si="3"/>
        <v>100</v>
      </c>
    </row>
    <row r="89" spans="1:5" ht="78.75" customHeight="1">
      <c r="A89" s="21" t="s">
        <v>163</v>
      </c>
      <c r="B89" s="29" t="s">
        <v>157</v>
      </c>
      <c r="C89" s="20">
        <v>2000000</v>
      </c>
      <c r="D89" s="20">
        <v>1880000</v>
      </c>
      <c r="E89" s="25">
        <f t="shared" si="3"/>
        <v>94</v>
      </c>
    </row>
    <row r="90" spans="1:5">
      <c r="A90" s="19" t="s">
        <v>94</v>
      </c>
      <c r="B90" s="24" t="s">
        <v>40</v>
      </c>
      <c r="C90" s="20">
        <f>C91</f>
        <v>392550</v>
      </c>
      <c r="D90" s="20">
        <f>D91</f>
        <v>392550</v>
      </c>
      <c r="E90" s="25">
        <f t="shared" si="3"/>
        <v>100</v>
      </c>
    </row>
    <row r="91" spans="1:5" ht="31.5">
      <c r="A91" s="19" t="s">
        <v>106</v>
      </c>
      <c r="B91" s="24" t="s">
        <v>41</v>
      </c>
      <c r="C91" s="20">
        <f>C92</f>
        <v>392550</v>
      </c>
      <c r="D91" s="20">
        <f>D92</f>
        <v>392550</v>
      </c>
      <c r="E91" s="25">
        <f t="shared" si="3"/>
        <v>100</v>
      </c>
    </row>
    <row r="92" spans="1:5" ht="31.5">
      <c r="A92" s="21" t="s">
        <v>105</v>
      </c>
      <c r="B92" s="23" t="s">
        <v>41</v>
      </c>
      <c r="C92" s="22">
        <v>392550</v>
      </c>
      <c r="D92" s="22">
        <v>392550</v>
      </c>
      <c r="E92" s="25">
        <f t="shared" si="3"/>
        <v>100</v>
      </c>
    </row>
  </sheetData>
  <protectedRanges>
    <protectedRange sqref="B66" name="Диапазон4"/>
  </protectedRanges>
  <mergeCells count="12">
    <mergeCell ref="B1:E1"/>
    <mergeCell ref="A2:E2"/>
    <mergeCell ref="A3:E3"/>
    <mergeCell ref="B4:E4"/>
    <mergeCell ref="B5:E5"/>
    <mergeCell ref="A8:E8"/>
    <mergeCell ref="A9:E9"/>
    <mergeCell ref="A13:A15"/>
    <mergeCell ref="B13:B15"/>
    <mergeCell ref="C13:C15"/>
    <mergeCell ref="D13:D15"/>
    <mergeCell ref="E13:E15"/>
  </mergeCells>
  <phoneticPr fontId="0" type="noConversion"/>
  <pageMargins left="0.39370078740157483" right="0.39370078740157483" top="0.98425196850393704" bottom="0.15748031496062992" header="0" footer="0"/>
  <pageSetup paperSize="9" scale="75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pin</cp:lastModifiedBy>
  <cp:lastPrinted>2023-03-13T11:35:53Z</cp:lastPrinted>
  <dcterms:created xsi:type="dcterms:W3CDTF">2009-02-13T09:10:05Z</dcterms:created>
  <dcterms:modified xsi:type="dcterms:W3CDTF">2023-03-13T11:37:22Z</dcterms:modified>
</cp:coreProperties>
</file>