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445" windowWidth="15480" windowHeight="10260"/>
  </bookViews>
  <sheets>
    <sheet name="0503123" sheetId="1" r:id="rId1"/>
  </sheets>
  <calcPr calcId="124519" fullPrecision="0" calcOnSave="0"/>
</workbook>
</file>

<file path=xl/calcChain.xml><?xml version="1.0" encoding="utf-8"?>
<calcChain xmlns="http://schemas.openxmlformats.org/spreadsheetml/2006/main">
  <c r="J363" i="1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367"/>
  <c r="D19"/>
  <c r="D30"/>
  <c r="D16" s="1"/>
  <c r="D48"/>
  <c r="H48"/>
  <c r="H16"/>
  <c r="D61"/>
  <c r="D59" s="1"/>
  <c r="H61"/>
  <c r="H59"/>
  <c r="D69"/>
  <c r="D67" s="1"/>
  <c r="H69"/>
  <c r="H67"/>
  <c r="D79"/>
  <c r="H79"/>
  <c r="D90"/>
  <c r="H90"/>
  <c r="H88" s="1"/>
  <c r="D95"/>
  <c r="H95"/>
  <c r="D103"/>
  <c r="H103"/>
  <c r="D107"/>
  <c r="H107"/>
  <c r="D114"/>
  <c r="D88" s="1"/>
  <c r="H114"/>
  <c r="D119"/>
  <c r="H119"/>
  <c r="D124"/>
  <c r="H124"/>
  <c r="D127"/>
  <c r="H135"/>
  <c r="D137"/>
  <c r="D135" s="1"/>
  <c r="H137"/>
  <c r="D148"/>
  <c r="D146" s="1"/>
  <c r="H148"/>
  <c r="D154"/>
  <c r="H154"/>
  <c r="H146" s="1"/>
  <c r="D168"/>
  <c r="D166" s="1"/>
  <c r="D165" s="1"/>
  <c r="H168"/>
  <c r="D172"/>
  <c r="H172"/>
  <c r="H166"/>
  <c r="D179"/>
  <c r="H179"/>
  <c r="D183"/>
  <c r="H183"/>
  <c r="D187"/>
  <c r="H187"/>
  <c r="D193"/>
  <c r="H193"/>
  <c r="H165" s="1"/>
  <c r="H205"/>
  <c r="J207"/>
  <c r="H209"/>
  <c r="H203" s="1"/>
  <c r="J211"/>
  <c r="H219"/>
  <c r="H365"/>
  <c r="H15"/>
  <c r="D87" l="1"/>
  <c r="D15"/>
  <c r="H87"/>
</calcChain>
</file>

<file path=xl/sharedStrings.xml><?xml version="1.0" encoding="utf-8"?>
<sst xmlns="http://schemas.openxmlformats.org/spreadsheetml/2006/main" count="1708" uniqueCount="561">
  <si>
    <t>КОДЫ</t>
  </si>
  <si>
    <t xml:space="preserve">Форма по ОКУД </t>
  </si>
  <si>
    <t>0503123</t>
  </si>
  <si>
    <t xml:space="preserve">Дата </t>
  </si>
  <si>
    <t xml:space="preserve">Главный распорядитель, распорядитель, получатель бюджетных средств, </t>
  </si>
  <si>
    <t xml:space="preserve">главный администратор, администратор доходов бюджета, </t>
  </si>
  <si>
    <t xml:space="preserve">главный администратор, администратор источников финансирования дефицита бюджета </t>
  </si>
  <si>
    <t>Наименование бюджета</t>
  </si>
  <si>
    <t>Единица измерения: руб</t>
  </si>
  <si>
    <t xml:space="preserve">                                             1. ПОСТУПЛЕНИЯ</t>
  </si>
  <si>
    <t>Наименование показателя</t>
  </si>
  <si>
    <t>Код строки</t>
  </si>
  <si>
    <t>Код по КОСГУ</t>
  </si>
  <si>
    <t>За отчетный период</t>
  </si>
  <si>
    <t xml:space="preserve">За аналогичный период прошлого финансового года </t>
  </si>
  <si>
    <t>ПОСТУПЛЕНИЯ</t>
  </si>
  <si>
    <t>010</t>
  </si>
  <si>
    <t>Поступления по текущим операциям — всего</t>
  </si>
  <si>
    <t>020</t>
  </si>
  <si>
    <t>в том числе:</t>
  </si>
  <si>
    <t>по налоговым доходам</t>
  </si>
  <si>
    <t>030</t>
  </si>
  <si>
    <t>по доходам от собственности</t>
  </si>
  <si>
    <t>040</t>
  </si>
  <si>
    <t>из них:</t>
  </si>
  <si>
    <t>041</t>
  </si>
  <si>
    <t>042</t>
  </si>
  <si>
    <t>050</t>
  </si>
  <si>
    <t>052</t>
  </si>
  <si>
    <t>060</t>
  </si>
  <si>
    <t>по безвозмездным поступлениям от бюджетов</t>
  </si>
  <si>
    <t>070</t>
  </si>
  <si>
    <t xml:space="preserve"> из них:</t>
  </si>
  <si>
    <t>от других бюджетов бюджетной системы Российской Федерации</t>
  </si>
  <si>
    <t>071</t>
  </si>
  <si>
    <t>от наднациональных организаций и правительств иностранных государств</t>
  </si>
  <si>
    <t>072</t>
  </si>
  <si>
    <t>от международных финансовых организаций</t>
  </si>
  <si>
    <t>073</t>
  </si>
  <si>
    <t>080</t>
  </si>
  <si>
    <t>Форма 0503123 с. 2</t>
  </si>
  <si>
    <t>по прочим доходам</t>
  </si>
  <si>
    <t>120</t>
  </si>
  <si>
    <t>пожертвования</t>
  </si>
  <si>
    <t>123</t>
  </si>
  <si>
    <t>прочие безвозмездные поступления</t>
  </si>
  <si>
    <t>124</t>
  </si>
  <si>
    <t>Поступления от инвестиционных операций — всего</t>
  </si>
  <si>
    <t>от реализации нефинансовых активов:</t>
  </si>
  <si>
    <t>основных средств</t>
  </si>
  <si>
    <t>нематериальных активов</t>
  </si>
  <si>
    <t>непроизведенных активов</t>
  </si>
  <si>
    <t>материальных запасов</t>
  </si>
  <si>
    <t>Поступления от финансовых операций — всего</t>
  </si>
  <si>
    <t>с финансовыми активами:</t>
  </si>
  <si>
    <t xml:space="preserve">от реализации ценных бумаг, кроме акций и иных форм участия в капитале </t>
  </si>
  <si>
    <t>от реализации акций и иных форм участия в капитале</t>
  </si>
  <si>
    <t>от возврата бюджетных ссуд и кредитов</t>
  </si>
  <si>
    <t>с иными финансовыми активами</t>
  </si>
  <si>
    <t>от осуществления заимствований</t>
  </si>
  <si>
    <t>в виде внутреннего государственного 
(муниципального) долга</t>
  </si>
  <si>
    <t>в виде внешнего государственного долга</t>
  </si>
  <si>
    <t>2. ВЫБЫТИЯ</t>
  </si>
  <si>
    <t>Форма 0503123 с. 3</t>
  </si>
  <si>
    <t>ВЫБЫТИЯ</t>
  </si>
  <si>
    <t>Выбытия по текущим операциям — всего</t>
  </si>
  <si>
    <t>за счет оплаты труда и начислений на выплаты по оплате труда</t>
  </si>
  <si>
    <t xml:space="preserve">за счет заработной платы </t>
  </si>
  <si>
    <t xml:space="preserve">за счет прочих выплат </t>
  </si>
  <si>
    <t>за счет начислений на выплаты по оплате труда</t>
  </si>
  <si>
    <t xml:space="preserve">услуг связи </t>
  </si>
  <si>
    <t>транспортных услуг</t>
  </si>
  <si>
    <t>коммунальных услуг</t>
  </si>
  <si>
    <t>арендной платы за пользование имуществом</t>
  </si>
  <si>
    <t>работ, услуг по содержанию имущества</t>
  </si>
  <si>
    <t>прочих работ, услуг</t>
  </si>
  <si>
    <t>за счет обслуживания государственного (муниципального) долга</t>
  </si>
  <si>
    <t>внутреннего долга</t>
  </si>
  <si>
    <t>внешнего долга</t>
  </si>
  <si>
    <t>за счет безвозмездных перечислений организациям</t>
  </si>
  <si>
    <t>за счет перечислений государственным и муниципальным организациям</t>
  </si>
  <si>
    <t>за счет перечислений организациям, за исключением государственных и муниципальных организаций</t>
  </si>
  <si>
    <t>262</t>
  </si>
  <si>
    <t>Форма 0503123 с. 4</t>
  </si>
  <si>
    <t>за счет безвозмездных перечислений бюджетам</t>
  </si>
  <si>
    <t>за счет перечислений другим бюджетам бюджетной системы Российской Федерации</t>
  </si>
  <si>
    <t>за счет перечислений наднациональным организациям и правительствам иностранных государств</t>
  </si>
  <si>
    <t>за счет перечислений международным организациям</t>
  </si>
  <si>
    <t>за счет социального обеспечения</t>
  </si>
  <si>
    <t>за счет пенсий, пособий и выплат по пенсионному, социальному и медицинскому страхованию населения</t>
  </si>
  <si>
    <t>за счет пособий по социальной помощи населению</t>
  </si>
  <si>
    <t>за счет пенсий, пособий, выплачиваемых организациями сектора государственного управления</t>
  </si>
  <si>
    <t>за счет операций с активами</t>
  </si>
  <si>
    <t>за счет чрезвычайных расходов по операциям с активами</t>
  </si>
  <si>
    <t xml:space="preserve"> за счет прочих расходов</t>
  </si>
  <si>
    <t>Выбытия по инвестиционным операциям — всего</t>
  </si>
  <si>
    <t>на приобретение нефинансовых активов:</t>
  </si>
  <si>
    <t>Форма 0503123 с. 5</t>
  </si>
  <si>
    <t>За аналогичный период прошлого финансового года</t>
  </si>
  <si>
    <t>Выбытия по финансовым операциям — всего</t>
  </si>
  <si>
    <t>по приобретению ценных бумаг, кроме акций и иных форм участия в капитале</t>
  </si>
  <si>
    <t>по приобретению акций и иных форм участия в капитале</t>
  </si>
  <si>
    <t>по предоставлению бюджетных кредитов</t>
  </si>
  <si>
    <t>на погашение государственного (муниципального) долга</t>
  </si>
  <si>
    <t>на погашение внутреннего долга</t>
  </si>
  <si>
    <t>на погашение внешнего долга</t>
  </si>
  <si>
    <t>Иные выбытия - всего</t>
  </si>
  <si>
    <t xml:space="preserve">                          3. ИЗМЕНЕНИЕ ОСТАТКОВ СРЕДСТВ</t>
  </si>
  <si>
    <t>ИЗМЕНЕНИЕ ОСТАТКОВ СРЕДСТВ</t>
  </si>
  <si>
    <t>По операциям с денежными средствами, не отраженных  в поступлениях и выбытиях</t>
  </si>
  <si>
    <t>по возрату дебиторской задолженности прошлых лет</t>
  </si>
  <si>
    <t>по возврату остатков трансфертов прошлых лет</t>
  </si>
  <si>
    <t>по операциям с денежными обеспечениями</t>
  </si>
  <si>
    <t>возврат средств, перечисленных в виде денежных обеспечений</t>
  </si>
  <si>
    <t>перечисление денежных обеспечений</t>
  </si>
  <si>
    <t>со средствами во временном рапоряжении</t>
  </si>
  <si>
    <t>поступление денежных средств во временное распоряжение</t>
  </si>
  <si>
    <t>выбытие денежных средств во временном распоряжении</t>
  </si>
  <si>
    <t>по расчетам с филиалами и обособленными структурными подразделениями</t>
  </si>
  <si>
    <t>увеличение расчетов</t>
  </si>
  <si>
    <t xml:space="preserve">уменьшение расчетов </t>
  </si>
  <si>
    <t>Изменение остатков средств  при управлении остатками — всего</t>
  </si>
  <si>
    <t>поступление денежных средств на  депозитные счета</t>
  </si>
  <si>
    <t>выбытие денежных средств с депозитных счетов</t>
  </si>
  <si>
    <t>поступление денежных средств при управлении остатками</t>
  </si>
  <si>
    <t>выбытие денежных средств при управлении остатками</t>
  </si>
  <si>
    <t>Изменение остатков средств — всего</t>
  </si>
  <si>
    <t>за счет увеличения денежных средств</t>
  </si>
  <si>
    <t>за счет уменьшения денежных средств</t>
  </si>
  <si>
    <t>за счет курсовой разницы</t>
  </si>
  <si>
    <t xml:space="preserve">      4. АНАЛИТИЧЕСКАЯ ИНФОРМАЦИЯ ПО ВЫБЫТИЯМ</t>
  </si>
  <si>
    <t>Форма 0503123 с. 7</t>
  </si>
  <si>
    <t>Сумма</t>
  </si>
  <si>
    <t>Расходы,  всего</t>
  </si>
  <si>
    <t>х</t>
  </si>
  <si>
    <t xml:space="preserve">     в том числе:</t>
  </si>
  <si>
    <t xml:space="preserve">Операции с денежными обеспечениями </t>
  </si>
  <si>
    <t xml:space="preserve"> «____» _____________________ 20____ г.</t>
  </si>
  <si>
    <t>на</t>
  </si>
  <si>
    <t>по ОКТМО</t>
  </si>
  <si>
    <t>по ОКПО</t>
  </si>
  <si>
    <t>Глава по БК</t>
  </si>
  <si>
    <t>по ОКЕИ</t>
  </si>
  <si>
    <t xml:space="preserve">                                                                        (подпись)</t>
  </si>
  <si>
    <t xml:space="preserve"> (расшифровка подписи)</t>
  </si>
  <si>
    <t>IST</t>
  </si>
  <si>
    <t>PRD</t>
  </si>
  <si>
    <t>PRP</t>
  </si>
  <si>
    <t>RDT</t>
  </si>
  <si>
    <t>RESERVE1</t>
  </si>
  <si>
    <t>RESERVE2</t>
  </si>
  <si>
    <t>ROD</t>
  </si>
  <si>
    <t>VID</t>
  </si>
  <si>
    <t>VRO</t>
  </si>
  <si>
    <t>INN</t>
  </si>
  <si>
    <t>T_06_0503123</t>
  </si>
  <si>
    <t>Руководитель                 _______________________________________</t>
  </si>
  <si>
    <t>Главный бухгалтер        _______________________________________</t>
  </si>
  <si>
    <t xml:space="preserve">                     ОТЧЕТ О ДВИЖЕНИИ ДЕНЕЖНЫХ СРЕДСТВ</t>
  </si>
  <si>
    <t>CentralAccHead</t>
  </si>
  <si>
    <t>CentralAccHeadPost</t>
  </si>
  <si>
    <t>CentralAccOrg</t>
  </si>
  <si>
    <t>Executor</t>
  </si>
  <si>
    <t>ExecutorPhone</t>
  </si>
  <si>
    <t>ExecutorPost</t>
  </si>
  <si>
    <t>glbuhg2</t>
  </si>
  <si>
    <t>ruk2</t>
  </si>
  <si>
    <t>ruk3</t>
  </si>
  <si>
    <t>OLAP_ROWS</t>
  </si>
  <si>
    <t>OLAP_COLS</t>
  </si>
  <si>
    <t>Код по БК
 раздела,   подраздела,
кода вида расходов</t>
  </si>
  <si>
    <t>Возврат дебиторской задолженности прошлых лет, всего</t>
  </si>
  <si>
    <t xml:space="preserve">      3.1 АНАЛИТИЧЕСКАЯ ИНФОРМАЦИЯ ПО УПРАВЛЕНИЮ ОСТАТКАМИ</t>
  </si>
  <si>
    <t>Код по БК</t>
  </si>
  <si>
    <t>Изменение остатков средств при управлении остатками, всего</t>
  </si>
  <si>
    <t>800</t>
  </si>
  <si>
    <t>000</t>
  </si>
  <si>
    <t>0000000000</t>
  </si>
  <si>
    <t>поступление денежных средств при управлении остатками, всего</t>
  </si>
  <si>
    <t>выбытие денежных средств при управлении остатками, всего</t>
  </si>
  <si>
    <t>810</t>
  </si>
  <si>
    <t>820</t>
  </si>
  <si>
    <t>510</t>
  </si>
  <si>
    <t>610</t>
  </si>
  <si>
    <t>Форма 0503123 с. 8</t>
  </si>
  <si>
    <t>T_10_0503123(Код по БК)</t>
  </si>
  <si>
    <t>DICT01</t>
  </si>
  <si>
    <t>DICT02</t>
  </si>
  <si>
    <t>DICT03</t>
  </si>
  <si>
    <t>DICT04</t>
  </si>
  <si>
    <t>DICT05</t>
  </si>
  <si>
    <t>pravopr</t>
  </si>
  <si>
    <t>oktmor</t>
  </si>
  <si>
    <t>ukonf</t>
  </si>
  <si>
    <t>pprch</t>
  </si>
  <si>
    <t>Серийный номер сертификата</t>
  </si>
  <si>
    <t>Документ подписан ЭЦП:</t>
  </si>
  <si>
    <t>Кем подписан</t>
  </si>
  <si>
    <t>Дата подписания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</si>
  <si>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</si>
  <si>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</si>
  <si>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</si>
  <si>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</si>
  <si>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</si>
  <si>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</si>
  <si>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043</t>
  </si>
  <si>
    <t>044</t>
  </si>
  <si>
    <t>045</t>
  </si>
  <si>
    <t>046</t>
  </si>
  <si>
    <t>047</t>
  </si>
  <si>
    <t>048</t>
  </si>
  <si>
    <t>049</t>
  </si>
  <si>
    <t>121</t>
  </si>
  <si>
    <t>122</t>
  </si>
  <si>
    <t>125</t>
  </si>
  <si>
    <t>126</t>
  </si>
  <si>
    <t>127</t>
  </si>
  <si>
    <t>128</t>
  </si>
  <si>
    <t>129</t>
  </si>
  <si>
    <t>от операционной аренды</t>
  </si>
  <si>
    <t>от платежей при пользовании природными ресурсами</t>
  </si>
  <si>
    <t>от процентов по депозитам,остаткам денежных средств</t>
  </si>
  <si>
    <t>от процентов по предоставленным заимствованиям</t>
  </si>
  <si>
    <t>от процентов по иным финансовым инструментам</t>
  </si>
  <si>
    <t>от дивидендов от объектов инвестирования</t>
  </si>
  <si>
    <t>от предоставления неисключительных прав на результаты интеллектуальной деятельности и средства индивидуализации</t>
  </si>
  <si>
    <t>от иных доходов от собственности</t>
  </si>
  <si>
    <t>от финансовой аренды</t>
  </si>
  <si>
    <t>по доходам от оказания платных услуг (работ), компенсаций затрат</t>
  </si>
  <si>
    <t>от оказания платных услуг (работ), кроме субсидии на выполнение государственного (муниципального) задания</t>
  </si>
  <si>
    <t>053</t>
  </si>
  <si>
    <t>132</t>
  </si>
  <si>
    <t>054</t>
  </si>
  <si>
    <t>055</t>
  </si>
  <si>
    <t>056</t>
  </si>
  <si>
    <t>131</t>
  </si>
  <si>
    <t>133</t>
  </si>
  <si>
    <t>134</t>
  </si>
  <si>
    <t>135</t>
  </si>
  <si>
    <t>оказания услуг (работ) по программе
обязательного медицинского страхования</t>
  </si>
  <si>
    <t>от платы за предоставление информации из государственных источников (реестров)</t>
  </si>
  <si>
    <t>от компенсации затрат</t>
  </si>
  <si>
    <t>по условным арендным платежам</t>
  </si>
  <si>
    <t>061</t>
  </si>
  <si>
    <t>по штрафам, пеням, неустойкам, возмещению ущерба</t>
  </si>
  <si>
    <t>от штрафных санкций за нарушение законодательства о закупках и нарушение условий контрактов (договоров)</t>
  </si>
  <si>
    <t>062</t>
  </si>
  <si>
    <t>063</t>
  </si>
  <si>
    <t>064</t>
  </si>
  <si>
    <t>065</t>
  </si>
  <si>
    <t>142</t>
  </si>
  <si>
    <t>143</t>
  </si>
  <si>
    <t>144</t>
  </si>
  <si>
    <t>145</t>
  </si>
  <si>
    <t>от штрафных санкций по долговым обязательствам</t>
  </si>
  <si>
    <t>от страховых возмещений</t>
  </si>
  <si>
    <t>от возмещения ущерба имуществу (за исключением страховых возмещений)</t>
  </si>
  <si>
    <t>от прочих доходов от сумм принудительного изъятия</t>
  </si>
  <si>
    <t>от страховых взносов на обязательное социальное страхование</t>
  </si>
  <si>
    <t>гранты</t>
  </si>
  <si>
    <t>189</t>
  </si>
  <si>
    <t xml:space="preserve"> в том числе:</t>
  </si>
  <si>
    <t>за счет уплаты налогов, пошлин и сборов</t>
  </si>
  <si>
    <t>291</t>
  </si>
  <si>
    <t>292</t>
  </si>
  <si>
    <t>293</t>
  </si>
  <si>
    <t>294</t>
  </si>
  <si>
    <t>295</t>
  </si>
  <si>
    <t>296</t>
  </si>
  <si>
    <t>за счет уплаты штрафов за нарушение законодательства о налогах и сборах, законодательства о страховых взносах</t>
  </si>
  <si>
    <t>за счет уплаты штрафов за нарушение законодательства о закупках и нарушение условий контрактов (договоров)</t>
  </si>
  <si>
    <t>за счет уплаты штрафных санкций по долговым обязательствам</t>
  </si>
  <si>
    <t>за счет уплаты других экономических санкций</t>
  </si>
  <si>
    <t>за счет уплаты иных расходов</t>
  </si>
  <si>
    <t>Форма 0503123 с. 9</t>
  </si>
  <si>
    <t>(руководитель 
централизованной 
бухгалтерии)                                                 (подпись)</t>
  </si>
  <si>
    <t>за счет оплаты работ, услуг</t>
  </si>
  <si>
    <t>Форма 0503123 с. 6</t>
  </si>
  <si>
    <t>Периодичность:  полугодовая, годовая</t>
  </si>
  <si>
    <t>Бюджет Валдайского муниципального района</t>
  </si>
  <si>
    <t>01 января 2019 г.</t>
  </si>
  <si>
    <t>02290350</t>
  </si>
  <si>
    <t>Комитет финансов Администрации Валдайского муниципального района</t>
  </si>
  <si>
    <t>892</t>
  </si>
  <si>
    <t>5302008661</t>
  </si>
  <si>
    <t>ГОД</t>
  </si>
  <si>
    <t>5</t>
  </si>
  <si>
    <t>01.01.2019</t>
  </si>
  <si>
    <t>3</t>
  </si>
  <si>
    <t>500</t>
  </si>
  <si>
    <t>272</t>
  </si>
  <si>
    <t>273</t>
  </si>
  <si>
    <t>242</t>
  </si>
  <si>
    <t>243</t>
  </si>
  <si>
    <t>244</t>
  </si>
  <si>
    <t>245</t>
  </si>
  <si>
    <t>246</t>
  </si>
  <si>
    <t>251</t>
  </si>
  <si>
    <t>252</t>
  </si>
  <si>
    <t>261</t>
  </si>
  <si>
    <t>271</t>
  </si>
  <si>
    <t>130</t>
  </si>
  <si>
    <t>140</t>
  </si>
  <si>
    <t>150</t>
  </si>
  <si>
    <t>160</t>
  </si>
  <si>
    <t>180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</si>
  <si>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</si>
  <si>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</si>
  <si>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</si>
  <si>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</si>
  <si>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</si>
  <si>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</si>
  <si>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</si>
  <si>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</si>
  <si>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</si>
  <si>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310</t>
  </si>
  <si>
    <t>320</t>
  </si>
  <si>
    <t>330</t>
  </si>
  <si>
    <t>340</t>
  </si>
  <si>
    <t>350</t>
  </si>
  <si>
    <t>141</t>
  </si>
  <si>
    <t>161</t>
  </si>
  <si>
    <t>162</t>
  </si>
  <si>
    <t>163</t>
  </si>
  <si>
    <t>164</t>
  </si>
  <si>
    <t>181</t>
  </si>
  <si>
    <t>182</t>
  </si>
  <si>
    <t>231</t>
  </si>
  <si>
    <t>232</t>
  </si>
  <si>
    <t>233</t>
  </si>
  <si>
    <t>241</t>
  </si>
  <si>
    <t>281</t>
  </si>
  <si>
    <t>282</t>
  </si>
  <si>
    <t>283</t>
  </si>
  <si>
    <t>321</t>
  </si>
  <si>
    <t>322</t>
  </si>
  <si>
    <t>323</t>
  </si>
  <si>
    <t>324</t>
  </si>
  <si>
    <t>341</t>
  </si>
  <si>
    <t>342</t>
  </si>
  <si>
    <t>343</t>
  </si>
  <si>
    <t>344</t>
  </si>
  <si>
    <t>351</t>
  </si>
  <si>
    <t>352</t>
  </si>
  <si>
    <t>300</t>
  </si>
  <si>
    <t>100</t>
  </si>
  <si>
    <t>110</t>
  </si>
  <si>
    <t>400</t>
  </si>
  <si>
    <t>600</t>
  </si>
  <si>
    <t>700</t>
  </si>
  <si>
    <t>200</t>
  </si>
  <si>
    <t>151</t>
  </si>
  <si>
    <t>152</t>
  </si>
  <si>
    <t>153</t>
  </si>
  <si>
    <t>410</t>
  </si>
  <si>
    <t>420</t>
  </si>
  <si>
    <t>430</t>
  </si>
  <si>
    <t>440</t>
  </si>
  <si>
    <t>620</t>
  </si>
  <si>
    <t>630</t>
  </si>
  <si>
    <t>640</t>
  </si>
  <si>
    <t>650</t>
  </si>
  <si>
    <t>710</t>
  </si>
  <si>
    <t>720</t>
  </si>
  <si>
    <t>211</t>
  </si>
  <si>
    <t>212</t>
  </si>
  <si>
    <t>213</t>
  </si>
  <si>
    <t>221</t>
  </si>
  <si>
    <t>222</t>
  </si>
  <si>
    <t>223</t>
  </si>
  <si>
    <t>224</t>
  </si>
  <si>
    <t>225</t>
  </si>
  <si>
    <t>226</t>
  </si>
  <si>
    <t>253</t>
  </si>
  <si>
    <t>263</t>
  </si>
  <si>
    <t>520</t>
  </si>
  <si>
    <t>530</t>
  </si>
  <si>
    <t>540</t>
  </si>
  <si>
    <t>550</t>
  </si>
  <si>
    <t>49608000</t>
  </si>
  <si>
    <t>360</t>
  </si>
  <si>
    <t>450</t>
  </si>
  <si>
    <t>460</t>
  </si>
  <si>
    <t>431</t>
  </si>
  <si>
    <t>422</t>
  </si>
  <si>
    <t>421</t>
  </si>
  <si>
    <t>432</t>
  </si>
  <si>
    <t>441</t>
  </si>
  <si>
    <t>442</t>
  </si>
  <si>
    <t>451</t>
  </si>
  <si>
    <t>452</t>
  </si>
  <si>
    <t>461</t>
  </si>
  <si>
    <t>462</t>
  </si>
  <si>
    <t>463</t>
  </si>
  <si>
    <t>464</t>
  </si>
  <si>
    <t>501</t>
  </si>
  <si>
    <t>502</t>
  </si>
  <si>
    <t>503</t>
  </si>
  <si>
    <t>171</t>
  </si>
  <si>
    <t>301</t>
  </si>
  <si>
    <t>302</t>
  </si>
  <si>
    <t>303</t>
  </si>
  <si>
    <t>304</t>
  </si>
  <si>
    <t>305</t>
  </si>
  <si>
    <t>306</t>
  </si>
  <si>
    <t>00010030000000000322</t>
  </si>
  <si>
    <t>1003</t>
  </si>
  <si>
    <t>Пособия по социальной помощи населению</t>
  </si>
  <si>
    <t>980</t>
  </si>
  <si>
    <t>Заработная плата</t>
  </si>
  <si>
    <t>900</t>
  </si>
  <si>
    <t>0102</t>
  </si>
  <si>
    <t>00001020000000000121</t>
  </si>
  <si>
    <t>0104</t>
  </si>
  <si>
    <t>00001040000000000121</t>
  </si>
  <si>
    <t>0106</t>
  </si>
  <si>
    <t>00001060000000000121</t>
  </si>
  <si>
    <t>0709</t>
  </si>
  <si>
    <t>00007090000000000121</t>
  </si>
  <si>
    <t>0804</t>
  </si>
  <si>
    <t>00008040000000000121</t>
  </si>
  <si>
    <t>1006</t>
  </si>
  <si>
    <t>00010060000000000121</t>
  </si>
  <si>
    <t>Прочие выплаты</t>
  </si>
  <si>
    <t>00001020000000000122</t>
  </si>
  <si>
    <t>00001040000000000122</t>
  </si>
  <si>
    <t>00001060000000000122</t>
  </si>
  <si>
    <t>00007090000000000122</t>
  </si>
  <si>
    <t>00008040000000000122</t>
  </si>
  <si>
    <t>00010060000000000122</t>
  </si>
  <si>
    <t>Начисления на выплаты по оплате труда</t>
  </si>
  <si>
    <t>00001020000000000129</t>
  </si>
  <si>
    <t>00001040000000000129</t>
  </si>
  <si>
    <t>00001060000000000129</t>
  </si>
  <si>
    <t>00007090000000000129</t>
  </si>
  <si>
    <t>00008040000000000129</t>
  </si>
  <si>
    <t>00010060000000000129</t>
  </si>
  <si>
    <t>Услуги связи</t>
  </si>
  <si>
    <t>00001040000000000242</t>
  </si>
  <si>
    <t>00001040000000000244</t>
  </si>
  <si>
    <t>0105</t>
  </si>
  <si>
    <t>00001050000000000244</t>
  </si>
  <si>
    <t>00001060000000000242</t>
  </si>
  <si>
    <t>00001060000000000244</t>
  </si>
  <si>
    <t>00007090000000000242</t>
  </si>
  <si>
    <t>00007090000000000244</t>
  </si>
  <si>
    <t>00008040000000000242</t>
  </si>
  <si>
    <t>00008040000000000244</t>
  </si>
  <si>
    <t>00010030000000000244</t>
  </si>
  <si>
    <t>1004</t>
  </si>
  <si>
    <t>00010040000000000244</t>
  </si>
  <si>
    <t>00010060000000000242</t>
  </si>
  <si>
    <t>00010060000000000244</t>
  </si>
  <si>
    <t>Транспортные услуги</t>
  </si>
  <si>
    <t>0801</t>
  </si>
  <si>
    <t>00008010000000000244</t>
  </si>
  <si>
    <t>Коммунальные услуги</t>
  </si>
  <si>
    <t>0113</t>
  </si>
  <si>
    <t>00001130000000000244</t>
  </si>
  <si>
    <t>0501</t>
  </si>
  <si>
    <t>00005010000000000244</t>
  </si>
  <si>
    <t>Арендная плата за пользование имуществом</t>
  </si>
  <si>
    <t>Работы, услуги по содержанию имущества</t>
  </si>
  <si>
    <t>0103</t>
  </si>
  <si>
    <t>00001030000000000244</t>
  </si>
  <si>
    <t>0409</t>
  </si>
  <si>
    <t>00004090000000000243</t>
  </si>
  <si>
    <t>00004090000000000244</t>
  </si>
  <si>
    <t>0502</t>
  </si>
  <si>
    <t>00005020000000000244</t>
  </si>
  <si>
    <t>Прочие работы, услуги</t>
  </si>
  <si>
    <t>00001130000000000242</t>
  </si>
  <si>
    <t>0405</t>
  </si>
  <si>
    <t>00004050000000000244</t>
  </si>
  <si>
    <t>0412</t>
  </si>
  <si>
    <t>00004120000000000244</t>
  </si>
  <si>
    <t>0702</t>
  </si>
  <si>
    <t>00007020000000000323</t>
  </si>
  <si>
    <t>00010030000000000323</t>
  </si>
  <si>
    <t>00010040000000000323</t>
  </si>
  <si>
    <t>Обслуживание внутреннего долга</t>
  </si>
  <si>
    <t>1301</t>
  </si>
  <si>
    <t>00013010000000000730</t>
  </si>
  <si>
    <t>730</t>
  </si>
  <si>
    <t>Безвозмездные перечисления государственным и муниципальным организациям</t>
  </si>
  <si>
    <t>00001130000000000611</t>
  </si>
  <si>
    <t>611</t>
  </si>
  <si>
    <t>00001130000000000612</t>
  </si>
  <si>
    <t>612</t>
  </si>
  <si>
    <t>0309</t>
  </si>
  <si>
    <t>00003090000000000611</t>
  </si>
  <si>
    <t>00003090000000000612</t>
  </si>
  <si>
    <t>00005020000000000622</t>
  </si>
  <si>
    <t>622</t>
  </si>
  <si>
    <t>0701</t>
  </si>
  <si>
    <t>00007010000000000621</t>
  </si>
  <si>
    <t>621</t>
  </si>
  <si>
    <t>00007010000000000622</t>
  </si>
  <si>
    <t>00007020000000000611</t>
  </si>
  <si>
    <t>00007020000000000621</t>
  </si>
  <si>
    <t>00007020000000000622</t>
  </si>
  <si>
    <t>0703</t>
  </si>
  <si>
    <t>00007030000000000611</t>
  </si>
  <si>
    <t>00007030000000000612</t>
  </si>
  <si>
    <t>00007030000000000621</t>
  </si>
  <si>
    <t>00007030000000000622</t>
  </si>
  <si>
    <t>0707</t>
  </si>
  <si>
    <t>00007070000000000621</t>
  </si>
  <si>
    <t>00007070000000000622</t>
  </si>
  <si>
    <t>00007090000000000611</t>
  </si>
  <si>
    <t>00007090000000000612</t>
  </si>
  <si>
    <t>00008010000000000611</t>
  </si>
  <si>
    <t>00008010000000000612</t>
  </si>
  <si>
    <t>1101</t>
  </si>
  <si>
    <t>00011010000000000621</t>
  </si>
  <si>
    <t>00011010000000000622</t>
  </si>
  <si>
    <t>Безвозмездные перечисления организациям, за исключением государственных и муниципальных организаций</t>
  </si>
  <si>
    <t>00005010000000000811</t>
  </si>
  <si>
    <t>811</t>
  </si>
  <si>
    <t>Перечисления другим бюджетам бюджетной системы Российской Федерации</t>
  </si>
  <si>
    <t>00001130000000000530</t>
  </si>
  <si>
    <t>0203</t>
  </si>
  <si>
    <t>00002030000000000530</t>
  </si>
  <si>
    <t>1401</t>
  </si>
  <si>
    <t>00014010000000000511</t>
  </si>
  <si>
    <t>511</t>
  </si>
  <si>
    <t>00007070000000000323</t>
  </si>
  <si>
    <t>00010030000000000313</t>
  </si>
  <si>
    <t>313</t>
  </si>
  <si>
    <t>00010040000000000313</t>
  </si>
  <si>
    <t>Пенсии, пособия, выплачиваемые организациями сектора государственного управления</t>
  </si>
  <si>
    <t>1001</t>
  </si>
  <si>
    <t>00010010000000000312</t>
  </si>
  <si>
    <t>312</t>
  </si>
  <si>
    <t>Налоги, пошлины и сборы</t>
  </si>
  <si>
    <t>00001040000000000851</t>
  </si>
  <si>
    <t>851</t>
  </si>
  <si>
    <t>00001040000000000852</t>
  </si>
  <si>
    <t>852</t>
  </si>
  <si>
    <t>00010060000000000851</t>
  </si>
  <si>
    <t>Штрафы за нарушение законодательства о налогах и сборах, законодательства о страховых взносах</t>
  </si>
  <si>
    <t>00001040000000000853</t>
  </si>
  <si>
    <t>853</t>
  </si>
  <si>
    <t>00001060000000000853</t>
  </si>
  <si>
    <t>00008040000000000853</t>
  </si>
  <si>
    <t>00010060000000000853</t>
  </si>
  <si>
    <t>Штрафы за нарушение законодательства о закупках и нарушение условий контрактов (договоров)</t>
  </si>
  <si>
    <t>00001130000000000831</t>
  </si>
  <si>
    <t>831</t>
  </si>
  <si>
    <t>00005010000000000831</t>
  </si>
  <si>
    <t>Иные расходы</t>
  </si>
  <si>
    <t>00007020000000000330</t>
  </si>
  <si>
    <t>00007090000000000360</t>
  </si>
  <si>
    <t>00007090000000000853</t>
  </si>
  <si>
    <t>00008010000000000360</t>
  </si>
  <si>
    <t>Увеличение стоимости основных средств</t>
  </si>
  <si>
    <t>00001030000000000242</t>
  </si>
  <si>
    <t>00010040000000000412</t>
  </si>
  <si>
    <t>412</t>
  </si>
  <si>
    <t>Увеличение стоимости материальных запасов</t>
  </si>
  <si>
    <t>00007010000000000323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</si>
</sst>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3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"/>
      <family val="2"/>
      <charset val="204"/>
    </font>
    <font>
      <i/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i/>
      <sz val="8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i/>
      <sz val="8"/>
      <color indexed="8"/>
      <name val="Arial"/>
      <family val="2"/>
      <charset val="204"/>
    </font>
    <font>
      <i/>
      <sz val="8"/>
      <name val="Arial Cyr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i/>
      <sz val="8"/>
      <color theme="1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lightGray"/>
    </fill>
  </fills>
  <borders count="9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30" fillId="0" borderId="0"/>
    <xf numFmtId="0" fontId="1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</cellStyleXfs>
  <cellXfs count="381">
    <xf numFmtId="0" fontId="0" fillId="0" borderId="0" xfId="0"/>
    <xf numFmtId="0" fontId="4" fillId="24" borderId="0" xfId="0" applyNumberFormat="1" applyFont="1" applyFill="1" applyAlignment="1">
      <alignment horizontal="right" wrapText="1"/>
    </xf>
    <xf numFmtId="0" fontId="7" fillId="24" borderId="0" xfId="0" applyFont="1" applyFill="1"/>
    <xf numFmtId="0" fontId="6" fillId="24" borderId="0" xfId="0" applyFont="1" applyFill="1"/>
    <xf numFmtId="0" fontId="7" fillId="24" borderId="0" xfId="0" applyNumberFormat="1" applyFont="1" applyFill="1" applyAlignment="1">
      <alignment wrapText="1"/>
    </xf>
    <xf numFmtId="0" fontId="7" fillId="24" borderId="0" xfId="0" applyNumberFormat="1" applyFont="1" applyFill="1"/>
    <xf numFmtId="0" fontId="7" fillId="24" borderId="0" xfId="0" applyNumberFormat="1" applyFont="1" applyFill="1" applyAlignment="1"/>
    <xf numFmtId="0" fontId="4" fillId="24" borderId="0" xfId="0" applyNumberFormat="1" applyFont="1" applyFill="1" applyBorder="1"/>
    <xf numFmtId="0" fontId="6" fillId="24" borderId="0" xfId="0" applyNumberFormat="1" applyFont="1" applyFill="1" applyBorder="1" applyAlignment="1">
      <alignment horizontal="center"/>
    </xf>
    <xf numFmtId="0" fontId="8" fillId="24" borderId="0" xfId="0" applyNumberFormat="1" applyFont="1" applyFill="1" applyBorder="1" applyAlignment="1">
      <alignment vertical="top"/>
    </xf>
    <xf numFmtId="0" fontId="7" fillId="24" borderId="10" xfId="0" applyNumberFormat="1" applyFont="1" applyFill="1" applyBorder="1" applyAlignment="1">
      <alignment horizontal="center"/>
    </xf>
    <xf numFmtId="0" fontId="7" fillId="24" borderId="11" xfId="0" applyNumberFormat="1" applyFont="1" applyFill="1" applyBorder="1" applyAlignment="1">
      <alignment horizontal="center"/>
    </xf>
    <xf numFmtId="49" fontId="7" fillId="24" borderId="0" xfId="0" applyNumberFormat="1" applyFont="1" applyFill="1" applyBorder="1" applyAlignment="1">
      <alignment horizontal="center"/>
    </xf>
    <xf numFmtId="0" fontId="7" fillId="24" borderId="0" xfId="0" applyFont="1" applyFill="1" applyBorder="1" applyAlignment="1">
      <alignment horizontal="center"/>
    </xf>
    <xf numFmtId="4" fontId="7" fillId="24" borderId="0" xfId="0" applyNumberFormat="1" applyFont="1" applyFill="1" applyBorder="1"/>
    <xf numFmtId="0" fontId="7" fillId="24" borderId="0" xfId="0" applyFont="1" applyFill="1" applyBorder="1" applyAlignment="1">
      <alignment horizontal="right"/>
    </xf>
    <xf numFmtId="0" fontId="8" fillId="24" borderId="12" xfId="0" applyFont="1" applyFill="1" applyBorder="1" applyAlignment="1">
      <alignment horizontal="center"/>
    </xf>
    <xf numFmtId="0" fontId="9" fillId="24" borderId="0" xfId="0" applyFont="1" applyFill="1" applyAlignment="1">
      <alignment horizontal="right"/>
    </xf>
    <xf numFmtId="0" fontId="3" fillId="24" borderId="0" xfId="0" applyFont="1" applyFill="1"/>
    <xf numFmtId="49" fontId="3" fillId="24" borderId="0" xfId="0" applyNumberFormat="1" applyFont="1" applyFill="1"/>
    <xf numFmtId="0" fontId="9" fillId="24" borderId="0" xfId="0" applyFont="1" applyFill="1" applyBorder="1"/>
    <xf numFmtId="0" fontId="3" fillId="24" borderId="0" xfId="0" applyFont="1" applyFill="1" applyBorder="1" applyAlignment="1">
      <alignment horizontal="center"/>
    </xf>
    <xf numFmtId="0" fontId="3" fillId="24" borderId="0" xfId="0" applyFont="1" applyFill="1" applyBorder="1"/>
    <xf numFmtId="0" fontId="9" fillId="24" borderId="0" xfId="0" applyFont="1" applyFill="1" applyBorder="1" applyAlignment="1"/>
    <xf numFmtId="0" fontId="3" fillId="24" borderId="0" xfId="0" applyFont="1" applyFill="1" applyBorder="1" applyAlignment="1"/>
    <xf numFmtId="0" fontId="9" fillId="24" borderId="0" xfId="0" applyFont="1" applyFill="1" applyBorder="1" applyAlignment="1">
      <alignment horizontal="left"/>
    </xf>
    <xf numFmtId="0" fontId="9" fillId="24" borderId="0" xfId="0" applyFont="1" applyFill="1" applyAlignment="1">
      <alignment horizontal="left" wrapText="1"/>
    </xf>
    <xf numFmtId="0" fontId="4" fillId="24" borderId="0" xfId="0" applyFont="1" applyFill="1" applyAlignment="1">
      <alignment horizontal="right"/>
    </xf>
    <xf numFmtId="49" fontId="7" fillId="24" borderId="13" xfId="0" applyNumberFormat="1" applyFont="1" applyFill="1" applyBorder="1" applyAlignment="1">
      <alignment horizontal="center" wrapText="1"/>
    </xf>
    <xf numFmtId="49" fontId="7" fillId="24" borderId="0" xfId="0" applyNumberFormat="1" applyFont="1" applyFill="1" applyBorder="1" applyAlignment="1">
      <alignment horizontal="left" wrapText="1" indent="1"/>
    </xf>
    <xf numFmtId="49" fontId="8" fillId="24" borderId="0" xfId="0" applyNumberFormat="1" applyFont="1" applyFill="1" applyBorder="1" applyAlignment="1">
      <alignment horizontal="center"/>
    </xf>
    <xf numFmtId="49" fontId="8" fillId="24" borderId="12" xfId="0" applyNumberFormat="1" applyFont="1" applyFill="1" applyBorder="1" applyAlignment="1">
      <alignment horizontal="center"/>
    </xf>
    <xf numFmtId="49" fontId="7" fillId="24" borderId="10" xfId="0" applyNumberFormat="1" applyFont="1" applyFill="1" applyBorder="1" applyAlignment="1">
      <alignment horizontal="center"/>
    </xf>
    <xf numFmtId="49" fontId="7" fillId="24" borderId="11" xfId="0" applyNumberFormat="1" applyFont="1" applyFill="1" applyBorder="1" applyAlignment="1">
      <alignment horizontal="center"/>
    </xf>
    <xf numFmtId="49" fontId="10" fillId="24" borderId="0" xfId="0" applyNumberFormat="1" applyFont="1" applyFill="1" applyBorder="1" applyAlignment="1">
      <alignment horizontal="left" wrapText="1" indent="2"/>
    </xf>
    <xf numFmtId="49" fontId="8" fillId="25" borderId="14" xfId="0" applyNumberFormat="1" applyFont="1" applyFill="1" applyBorder="1" applyAlignment="1">
      <alignment horizontal="center" wrapText="1"/>
    </xf>
    <xf numFmtId="49" fontId="7" fillId="24" borderId="15" xfId="0" applyNumberFormat="1" applyFont="1" applyFill="1" applyBorder="1" applyAlignment="1">
      <alignment horizontal="center"/>
    </xf>
    <xf numFmtId="14" fontId="7" fillId="24" borderId="16" xfId="0" applyNumberFormat="1" applyFont="1" applyFill="1" applyBorder="1" applyAlignment="1" applyProtection="1">
      <alignment horizontal="center"/>
      <protection locked="0"/>
    </xf>
    <xf numFmtId="49" fontId="7" fillId="24" borderId="17" xfId="0" applyNumberFormat="1" applyFont="1" applyFill="1" applyBorder="1" applyAlignment="1" applyProtection="1">
      <alignment horizontal="center"/>
      <protection locked="0"/>
    </xf>
    <xf numFmtId="49" fontId="7" fillId="24" borderId="16" xfId="0" applyNumberFormat="1" applyFont="1" applyFill="1" applyBorder="1" applyAlignment="1" applyProtection="1">
      <alignment horizontal="center"/>
      <protection locked="0"/>
    </xf>
    <xf numFmtId="0" fontId="33" fillId="0" borderId="0" xfId="0" applyFont="1" applyAlignment="1">
      <alignment horizontal="center"/>
    </xf>
    <xf numFmtId="4" fontId="7" fillId="24" borderId="0" xfId="0" applyNumberFormat="1" applyFont="1" applyFill="1" applyBorder="1" applyProtection="1"/>
    <xf numFmtId="0" fontId="7" fillId="24" borderId="0" xfId="0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center"/>
    </xf>
    <xf numFmtId="0" fontId="7" fillId="24" borderId="0" xfId="0" applyFont="1" applyFill="1" applyBorder="1" applyAlignment="1" applyProtection="1">
      <alignment horizontal="center"/>
    </xf>
    <xf numFmtId="0" fontId="9" fillId="24" borderId="0" xfId="0" applyFont="1" applyFill="1" applyAlignment="1" applyProtection="1">
      <alignment horizontal="right"/>
    </xf>
    <xf numFmtId="49" fontId="7" fillId="24" borderId="0" xfId="0" applyNumberFormat="1" applyFont="1" applyFill="1" applyAlignment="1">
      <alignment horizontal="right" wrapText="1" indent="1"/>
    </xf>
    <xf numFmtId="49" fontId="7" fillId="24" borderId="0" xfId="0" applyNumberFormat="1" applyFont="1" applyFill="1" applyAlignment="1">
      <alignment horizontal="right" indent="1"/>
    </xf>
    <xf numFmtId="0" fontId="2" fillId="24" borderId="0" xfId="0" applyFont="1" applyFill="1" applyAlignment="1">
      <alignment horizontal="center" vertical="center" wrapText="1"/>
    </xf>
    <xf numFmtId="0" fontId="3" fillId="24" borderId="0" xfId="0" applyFont="1" applyFill="1" applyAlignment="1">
      <alignment vertical="center" wrapText="1"/>
    </xf>
    <xf numFmtId="0" fontId="8" fillId="24" borderId="0" xfId="0" applyNumberFormat="1" applyFont="1" applyFill="1" applyBorder="1" applyAlignment="1">
      <alignment horizontal="center"/>
    </xf>
    <xf numFmtId="49" fontId="7" fillId="25" borderId="18" xfId="0" applyNumberFormat="1" applyFont="1" applyFill="1" applyBorder="1" applyAlignment="1">
      <alignment horizontal="center"/>
    </xf>
    <xf numFmtId="49" fontId="7" fillId="25" borderId="19" xfId="0" applyNumberFormat="1" applyFont="1" applyFill="1" applyBorder="1" applyAlignment="1">
      <alignment horizontal="center"/>
    </xf>
    <xf numFmtId="49" fontId="12" fillId="25" borderId="14" xfId="0" applyNumberFormat="1" applyFont="1" applyFill="1" applyBorder="1" applyAlignment="1">
      <alignment wrapText="1"/>
    </xf>
    <xf numFmtId="49" fontId="7" fillId="25" borderId="20" xfId="0" applyNumberFormat="1" applyFont="1" applyFill="1" applyBorder="1" applyAlignment="1">
      <alignment horizontal="center"/>
    </xf>
    <xf numFmtId="49" fontId="7" fillId="25" borderId="21" xfId="0" applyNumberFormat="1" applyFont="1" applyFill="1" applyBorder="1" applyAlignment="1">
      <alignment horizontal="center"/>
    </xf>
    <xf numFmtId="49" fontId="10" fillId="25" borderId="22" xfId="0" applyNumberFormat="1" applyFont="1" applyFill="1" applyBorder="1" applyAlignment="1">
      <alignment horizontal="left" indent="2"/>
    </xf>
    <xf numFmtId="49" fontId="7" fillId="25" borderId="23" xfId="0" applyNumberFormat="1" applyFont="1" applyFill="1" applyBorder="1"/>
    <xf numFmtId="49" fontId="7" fillId="25" borderId="11" xfId="0" applyNumberFormat="1" applyFont="1" applyFill="1" applyBorder="1"/>
    <xf numFmtId="49" fontId="7" fillId="25" borderId="24" xfId="0" applyNumberFormat="1" applyFont="1" applyFill="1" applyBorder="1" applyAlignment="1">
      <alignment horizontal="left" wrapText="1" indent="2"/>
    </xf>
    <xf numFmtId="49" fontId="7" fillId="25" borderId="25" xfId="0" applyNumberFormat="1" applyFont="1" applyFill="1" applyBorder="1" applyAlignment="1">
      <alignment horizontal="center"/>
    </xf>
    <xf numFmtId="49" fontId="7" fillId="25" borderId="26" xfId="0" applyNumberFormat="1" applyFont="1" applyFill="1" applyBorder="1" applyAlignment="1">
      <alignment horizontal="center"/>
    </xf>
    <xf numFmtId="49" fontId="10" fillId="25" borderId="27" xfId="0" applyNumberFormat="1" applyFont="1" applyFill="1" applyBorder="1" applyAlignment="1">
      <alignment horizontal="left" wrapText="1" indent="4"/>
    </xf>
    <xf numFmtId="49" fontId="7" fillId="25" borderId="28" xfId="0" applyNumberFormat="1" applyFont="1" applyFill="1" applyBorder="1"/>
    <xf numFmtId="49" fontId="10" fillId="25" borderId="29" xfId="0" applyNumberFormat="1" applyFont="1" applyFill="1" applyBorder="1" applyAlignment="1">
      <alignment horizontal="left" wrapText="1" indent="4"/>
    </xf>
    <xf numFmtId="49" fontId="10" fillId="25" borderId="30" xfId="0" applyNumberFormat="1" applyFont="1" applyFill="1" applyBorder="1" applyAlignment="1">
      <alignment horizontal="left" wrapText="1" indent="3"/>
    </xf>
    <xf numFmtId="49" fontId="7" fillId="25" borderId="31" xfId="0" applyNumberFormat="1" applyFont="1" applyFill="1" applyBorder="1" applyAlignment="1">
      <alignment horizontal="center"/>
    </xf>
    <xf numFmtId="49" fontId="7" fillId="25" borderId="30" xfId="0" applyNumberFormat="1" applyFont="1" applyFill="1" applyBorder="1" applyAlignment="1">
      <alignment horizontal="left" wrapText="1" indent="1"/>
    </xf>
    <xf numFmtId="49" fontId="10" fillId="25" borderId="27" xfId="0" applyNumberFormat="1" applyFont="1" applyFill="1" applyBorder="1" applyAlignment="1">
      <alignment horizontal="left" wrapText="1" indent="3"/>
    </xf>
    <xf numFmtId="49" fontId="10" fillId="25" borderId="29" xfId="0" applyNumberFormat="1" applyFont="1" applyFill="1" applyBorder="1" applyAlignment="1">
      <alignment horizontal="left" wrapText="1" indent="3"/>
    </xf>
    <xf numFmtId="49" fontId="7" fillId="25" borderId="29" xfId="0" applyNumberFormat="1" applyFont="1" applyFill="1" applyBorder="1" applyAlignment="1">
      <alignment horizontal="left" wrapText="1" indent="1"/>
    </xf>
    <xf numFmtId="49" fontId="10" fillId="25" borderId="27" xfId="0" applyNumberFormat="1" applyFont="1" applyFill="1" applyBorder="1" applyAlignment="1">
      <alignment horizontal="left" indent="2"/>
    </xf>
    <xf numFmtId="49" fontId="10" fillId="25" borderId="29" xfId="0" applyNumberFormat="1" applyFont="1" applyFill="1" applyBorder="1" applyAlignment="1">
      <alignment horizontal="left" wrapText="1" indent="2"/>
    </xf>
    <xf numFmtId="49" fontId="10" fillId="25" borderId="30" xfId="0" applyNumberFormat="1" applyFont="1" applyFill="1" applyBorder="1" applyAlignment="1">
      <alignment horizontal="left" wrapText="1" indent="2"/>
    </xf>
    <xf numFmtId="49" fontId="10" fillId="25" borderId="24" xfId="0" applyNumberFormat="1" applyFont="1" applyFill="1" applyBorder="1" applyAlignment="1">
      <alignment horizontal="left" wrapText="1" indent="2"/>
    </xf>
    <xf numFmtId="49" fontId="7" fillId="25" borderId="32" xfId="0" applyNumberFormat="1" applyFont="1" applyFill="1" applyBorder="1" applyAlignment="1">
      <alignment horizontal="center"/>
    </xf>
    <xf numFmtId="49" fontId="7" fillId="25" borderId="33" xfId="0" applyNumberFormat="1" applyFont="1" applyFill="1" applyBorder="1" applyAlignment="1">
      <alignment horizontal="center"/>
    </xf>
    <xf numFmtId="4" fontId="7" fillId="24" borderId="0" xfId="0" applyNumberFormat="1" applyFont="1" applyFill="1" applyBorder="1" applyAlignment="1"/>
    <xf numFmtId="4" fontId="7" fillId="24" borderId="0" xfId="0" applyNumberFormat="1" applyFont="1" applyFill="1" applyBorder="1" applyAlignment="1" applyProtection="1"/>
    <xf numFmtId="49" fontId="7" fillId="24" borderId="10" xfId="0" applyNumberFormat="1" applyFont="1" applyFill="1" applyBorder="1" applyAlignment="1">
      <alignment horizontal="center" vertical="center"/>
    </xf>
    <xf numFmtId="49" fontId="7" fillId="24" borderId="21" xfId="0" applyNumberFormat="1" applyFont="1" applyFill="1" applyBorder="1" applyAlignment="1">
      <alignment horizontal="center" vertical="center" wrapText="1"/>
    </xf>
    <xf numFmtId="49" fontId="7" fillId="25" borderId="34" xfId="0" applyNumberFormat="1" applyFont="1" applyFill="1" applyBorder="1" applyAlignment="1">
      <alignment horizontal="center"/>
    </xf>
    <xf numFmtId="49" fontId="12" fillId="25" borderId="29" xfId="0" applyNumberFormat="1" applyFont="1" applyFill="1" applyBorder="1" applyAlignment="1">
      <alignment wrapText="1"/>
    </xf>
    <xf numFmtId="49" fontId="7" fillId="25" borderId="27" xfId="0" applyNumberFormat="1" applyFont="1" applyFill="1" applyBorder="1" applyAlignment="1">
      <alignment horizontal="left" wrapText="1" indent="1"/>
    </xf>
    <xf numFmtId="49" fontId="10" fillId="25" borderId="27" xfId="0" applyNumberFormat="1" applyFont="1" applyFill="1" applyBorder="1" applyAlignment="1">
      <alignment horizontal="left" wrapText="1" indent="2"/>
    </xf>
    <xf numFmtId="49" fontId="7" fillId="25" borderId="24" xfId="0" applyNumberFormat="1" applyFont="1" applyFill="1" applyBorder="1" applyAlignment="1">
      <alignment horizontal="left" wrapText="1" indent="1"/>
    </xf>
    <xf numFmtId="49" fontId="10" fillId="25" borderId="35" xfId="0" applyNumberFormat="1" applyFont="1" applyFill="1" applyBorder="1" applyAlignment="1">
      <alignment horizontal="left" wrapText="1" indent="2"/>
    </xf>
    <xf numFmtId="49" fontId="8" fillId="25" borderId="22" xfId="0" applyNumberFormat="1" applyFont="1" applyFill="1" applyBorder="1" applyAlignment="1">
      <alignment horizontal="center" wrapText="1"/>
    </xf>
    <xf numFmtId="49" fontId="12" fillId="25" borderId="30" xfId="0" applyNumberFormat="1" applyFont="1" applyFill="1" applyBorder="1" applyAlignment="1">
      <alignment wrapText="1"/>
    </xf>
    <xf numFmtId="49" fontId="7" fillId="25" borderId="36" xfId="0" applyNumberFormat="1" applyFont="1" applyFill="1" applyBorder="1" applyAlignment="1">
      <alignment horizontal="center"/>
    </xf>
    <xf numFmtId="49" fontId="7" fillId="25" borderId="22" xfId="0" applyNumberFormat="1" applyFont="1" applyFill="1" applyBorder="1" applyAlignment="1">
      <alignment horizontal="left" wrapText="1" indent="1"/>
    </xf>
    <xf numFmtId="49" fontId="7" fillId="25" borderId="23" xfId="0" applyNumberFormat="1" applyFont="1" applyFill="1" applyBorder="1" applyAlignment="1">
      <alignment horizontal="center"/>
    </xf>
    <xf numFmtId="49" fontId="7" fillId="25" borderId="28" xfId="0" applyNumberFormat="1" applyFont="1" applyFill="1" applyBorder="1" applyAlignment="1">
      <alignment horizontal="center"/>
    </xf>
    <xf numFmtId="49" fontId="12" fillId="25" borderId="24" xfId="0" applyNumberFormat="1" applyFont="1" applyFill="1" applyBorder="1" applyAlignment="1">
      <alignment wrapText="1"/>
    </xf>
    <xf numFmtId="49" fontId="12" fillId="25" borderId="37" xfId="0" applyNumberFormat="1" applyFont="1" applyFill="1" applyBorder="1" applyAlignment="1">
      <alignment wrapText="1"/>
    </xf>
    <xf numFmtId="49" fontId="7" fillId="25" borderId="38" xfId="0" applyNumberFormat="1" applyFont="1" applyFill="1" applyBorder="1" applyAlignment="1">
      <alignment horizontal="left" wrapText="1" indent="1"/>
    </xf>
    <xf numFmtId="49" fontId="7" fillId="25" borderId="39" xfId="0" applyNumberFormat="1" applyFont="1" applyFill="1" applyBorder="1" applyAlignment="1">
      <alignment horizontal="center"/>
    </xf>
    <xf numFmtId="49" fontId="7" fillId="25" borderId="40" xfId="0" applyNumberFormat="1" applyFont="1" applyFill="1" applyBorder="1" applyAlignment="1">
      <alignment horizontal="center"/>
    </xf>
    <xf numFmtId="49" fontId="10" fillId="25" borderId="0" xfId="0" applyNumberFormat="1" applyFont="1" applyFill="1" applyBorder="1" applyAlignment="1">
      <alignment horizontal="left" wrapText="1" indent="2"/>
    </xf>
    <xf numFmtId="49" fontId="7" fillId="25" borderId="0" xfId="0" applyNumberFormat="1" applyFont="1" applyFill="1" applyBorder="1" applyAlignment="1">
      <alignment horizontal="left" wrapText="1" indent="1"/>
    </xf>
    <xf numFmtId="49" fontId="7" fillId="25" borderId="41" xfId="0" applyNumberFormat="1" applyFont="1" applyFill="1" applyBorder="1" applyAlignment="1">
      <alignment horizontal="center"/>
    </xf>
    <xf numFmtId="49" fontId="8" fillId="24" borderId="0" xfId="0" applyNumberFormat="1" applyFont="1" applyFill="1" applyBorder="1"/>
    <xf numFmtId="49" fontId="8" fillId="25" borderId="37" xfId="0" applyNumberFormat="1" applyFont="1" applyFill="1" applyBorder="1" applyAlignment="1">
      <alignment horizontal="center"/>
    </xf>
    <xf numFmtId="49" fontId="7" fillId="25" borderId="42" xfId="0" applyNumberFormat="1" applyFont="1" applyFill="1" applyBorder="1" applyAlignment="1">
      <alignment horizontal="center"/>
    </xf>
    <xf numFmtId="49" fontId="12" fillId="25" borderId="38" xfId="0" applyNumberFormat="1" applyFont="1" applyFill="1" applyBorder="1" applyAlignment="1">
      <alignment wrapText="1"/>
    </xf>
    <xf numFmtId="49" fontId="7" fillId="25" borderId="12" xfId="0" applyNumberFormat="1" applyFont="1" applyFill="1" applyBorder="1" applyAlignment="1">
      <alignment horizontal="center"/>
    </xf>
    <xf numFmtId="49" fontId="7" fillId="25" borderId="43" xfId="0" applyNumberFormat="1" applyFont="1" applyFill="1" applyBorder="1" applyAlignment="1">
      <alignment horizontal="center"/>
    </xf>
    <xf numFmtId="49" fontId="10" fillId="25" borderId="44" xfId="0" applyNumberFormat="1" applyFont="1" applyFill="1" applyBorder="1" applyAlignment="1">
      <alignment horizontal="left" wrapText="1" indent="2"/>
    </xf>
    <xf numFmtId="49" fontId="7" fillId="25" borderId="45" xfId="0" applyNumberFormat="1" applyFont="1" applyFill="1" applyBorder="1" applyAlignment="1">
      <alignment horizontal="center"/>
    </xf>
    <xf numFmtId="49" fontId="7" fillId="25" borderId="46" xfId="0" applyNumberFormat="1" applyFont="1" applyFill="1" applyBorder="1" applyAlignment="1">
      <alignment horizontal="center"/>
    </xf>
    <xf numFmtId="49" fontId="7" fillId="25" borderId="47" xfId="0" applyNumberFormat="1" applyFont="1" applyFill="1" applyBorder="1" applyAlignment="1">
      <alignment horizontal="center"/>
    </xf>
    <xf numFmtId="49" fontId="7" fillId="25" borderId="0" xfId="0" applyNumberFormat="1" applyFont="1" applyFill="1" applyBorder="1" applyAlignment="1">
      <alignment horizontal="left" wrapText="1" indent="2"/>
    </xf>
    <xf numFmtId="49" fontId="7" fillId="25" borderId="30" xfId="0" applyNumberFormat="1" applyFont="1" applyFill="1" applyBorder="1" applyAlignment="1">
      <alignment horizontal="left" wrapText="1" indent="2"/>
    </xf>
    <xf numFmtId="49" fontId="7" fillId="25" borderId="37" xfId="0" applyNumberFormat="1" applyFont="1" applyFill="1" applyBorder="1" applyAlignment="1">
      <alignment horizontal="center"/>
    </xf>
    <xf numFmtId="49" fontId="12" fillId="25" borderId="0" xfId="0" applyNumberFormat="1" applyFont="1" applyFill="1" applyBorder="1" applyAlignment="1">
      <alignment wrapText="1"/>
    </xf>
    <xf numFmtId="49" fontId="7" fillId="25" borderId="27" xfId="0" applyNumberFormat="1" applyFont="1" applyFill="1" applyBorder="1" applyAlignment="1">
      <alignment horizontal="left" wrapText="1" indent="2"/>
    </xf>
    <xf numFmtId="49" fontId="7" fillId="25" borderId="35" xfId="0" applyNumberFormat="1" applyFont="1" applyFill="1" applyBorder="1" applyAlignment="1">
      <alignment horizontal="left" wrapText="1" indent="2"/>
    </xf>
    <xf numFmtId="49" fontId="7" fillId="25" borderId="48" xfId="0" applyNumberFormat="1" applyFont="1" applyFill="1" applyBorder="1" applyAlignment="1">
      <alignment horizontal="center"/>
    </xf>
    <xf numFmtId="0" fontId="34" fillId="0" borderId="0" xfId="0" applyFont="1"/>
    <xf numFmtId="0" fontId="7" fillId="24" borderId="0" xfId="0" applyNumberFormat="1" applyFont="1" applyFill="1" applyBorder="1" applyAlignment="1">
      <alignment horizontal="center" vertical="top" wrapText="1"/>
    </xf>
    <xf numFmtId="0" fontId="7" fillId="24" borderId="0" xfId="0" applyNumberFormat="1" applyFont="1" applyFill="1" applyBorder="1" applyAlignment="1">
      <alignment horizontal="right" wrapText="1"/>
    </xf>
    <xf numFmtId="0" fontId="7" fillId="24" borderId="0" xfId="0" applyNumberFormat="1" applyFont="1" applyFill="1" applyBorder="1" applyAlignment="1">
      <alignment horizontal="center"/>
    </xf>
    <xf numFmtId="49" fontId="34" fillId="0" borderId="0" xfId="0" applyNumberFormat="1" applyFont="1" applyAlignment="1">
      <alignment horizontal="left"/>
    </xf>
    <xf numFmtId="49" fontId="34" fillId="26" borderId="0" xfId="0" applyNumberFormat="1" applyFont="1" applyFill="1" applyAlignment="1">
      <alignment horizontal="left"/>
    </xf>
    <xf numFmtId="0" fontId="9" fillId="24" borderId="24" xfId="0" applyNumberFormat="1" applyFont="1" applyFill="1" applyBorder="1" applyAlignment="1" applyProtection="1">
      <alignment horizontal="left" wrapText="1" indent="2"/>
      <protection locked="0"/>
    </xf>
    <xf numFmtId="49" fontId="3" fillId="24" borderId="34" xfId="0" applyNumberFormat="1" applyFont="1" applyFill="1" applyBorder="1" applyAlignment="1" applyProtection="1">
      <alignment horizontal="center"/>
      <protection locked="0"/>
    </xf>
    <xf numFmtId="0" fontId="3" fillId="24" borderId="0" xfId="0" applyFont="1" applyFill="1" applyBorder="1" applyAlignment="1">
      <alignment horizontal="center" wrapText="1"/>
    </xf>
    <xf numFmtId="0" fontId="11" fillId="24" borderId="0" xfId="0" applyFont="1" applyFill="1"/>
    <xf numFmtId="0" fontId="8" fillId="24" borderId="0" xfId="0" applyFont="1" applyFill="1" applyBorder="1" applyAlignment="1">
      <alignment horizontal="center"/>
    </xf>
    <xf numFmtId="49" fontId="3" fillId="24" borderId="49" xfId="0" applyNumberFormat="1" applyFont="1" applyFill="1" applyBorder="1" applyAlignment="1" applyProtection="1">
      <alignment horizontal="center"/>
      <protection locked="0"/>
    </xf>
    <xf numFmtId="49" fontId="3" fillId="24" borderId="50" xfId="0" applyNumberFormat="1" applyFont="1" applyFill="1" applyBorder="1" applyAlignment="1" applyProtection="1">
      <alignment horizontal="center"/>
      <protection locked="0"/>
    </xf>
    <xf numFmtId="49" fontId="3" fillId="0" borderId="51" xfId="0" applyNumberFormat="1" applyFont="1" applyFill="1" applyBorder="1" applyAlignment="1" applyProtection="1">
      <alignment horizontal="center"/>
      <protection locked="0"/>
    </xf>
    <xf numFmtId="49" fontId="3" fillId="0" borderId="21" xfId="0" applyNumberFormat="1" applyFont="1" applyFill="1" applyBorder="1" applyAlignment="1" applyProtection="1">
      <alignment horizontal="center"/>
    </xf>
    <xf numFmtId="0" fontId="9" fillId="25" borderId="52" xfId="0" applyNumberFormat="1" applyFont="1" applyFill="1" applyBorder="1" applyAlignment="1" applyProtection="1">
      <alignment horizontal="left" wrapText="1"/>
    </xf>
    <xf numFmtId="0" fontId="9" fillId="25" borderId="0" xfId="0" applyNumberFormat="1" applyFont="1" applyFill="1" applyBorder="1" applyAlignment="1" applyProtection="1">
      <alignment horizontal="left" wrapText="1" indent="1"/>
    </xf>
    <xf numFmtId="0" fontId="9" fillId="25" borderId="53" xfId="0" applyNumberFormat="1" applyFont="1" applyFill="1" applyBorder="1" applyAlignment="1" applyProtection="1">
      <alignment horizontal="left" wrapText="1" indent="2"/>
    </xf>
    <xf numFmtId="0" fontId="9" fillId="25" borderId="0" xfId="0" applyNumberFormat="1" applyFont="1" applyFill="1" applyBorder="1" applyAlignment="1" applyProtection="1">
      <alignment horizontal="left" wrapText="1" indent="3"/>
    </xf>
    <xf numFmtId="0" fontId="9" fillId="0" borderId="54" xfId="0" applyNumberFormat="1" applyFont="1" applyFill="1" applyBorder="1" applyAlignment="1" applyProtection="1">
      <alignment wrapText="1"/>
    </xf>
    <xf numFmtId="0" fontId="9" fillId="25" borderId="54" xfId="0" applyNumberFormat="1" applyFont="1" applyFill="1" applyBorder="1" applyAlignment="1" applyProtection="1">
      <alignment horizontal="left" wrapText="1" indent="2"/>
    </xf>
    <xf numFmtId="49" fontId="9" fillId="25" borderId="18" xfId="0" applyNumberFormat="1" applyFont="1" applyFill="1" applyBorder="1" applyAlignment="1" applyProtection="1">
      <alignment horizontal="center"/>
    </xf>
    <xf numFmtId="49" fontId="9" fillId="25" borderId="23" xfId="0" applyNumberFormat="1" applyFont="1" applyFill="1" applyBorder="1" applyAlignment="1" applyProtection="1">
      <alignment horizontal="center"/>
    </xf>
    <xf numFmtId="49" fontId="9" fillId="25" borderId="25" xfId="0" applyNumberFormat="1" applyFont="1" applyFill="1" applyBorder="1" applyAlignment="1" applyProtection="1">
      <alignment horizontal="center"/>
    </xf>
    <xf numFmtId="49" fontId="9" fillId="25" borderId="20" xfId="0" applyNumberFormat="1" applyFont="1" applyFill="1" applyBorder="1" applyAlignment="1" applyProtection="1">
      <alignment horizontal="center"/>
    </xf>
    <xf numFmtId="49" fontId="9" fillId="0" borderId="20" xfId="0" applyNumberFormat="1" applyFont="1" applyFill="1" applyBorder="1" applyAlignment="1" applyProtection="1">
      <alignment horizontal="center"/>
    </xf>
    <xf numFmtId="0" fontId="9" fillId="25" borderId="55" xfId="0" applyNumberFormat="1" applyFont="1" applyFill="1" applyBorder="1" applyAlignment="1" applyProtection="1">
      <alignment horizontal="left" wrapText="1" indent="3"/>
    </xf>
    <xf numFmtId="0" fontId="3" fillId="0" borderId="51" xfId="0" applyNumberFormat="1" applyFont="1" applyFill="1" applyBorder="1" applyAlignment="1" applyProtection="1">
      <alignment horizontal="center"/>
      <protection locked="0"/>
    </xf>
    <xf numFmtId="49" fontId="3" fillId="24" borderId="56" xfId="0" applyNumberFormat="1" applyFont="1" applyFill="1" applyBorder="1" applyAlignment="1" applyProtection="1">
      <alignment horizontal="center"/>
      <protection locked="0"/>
    </xf>
    <xf numFmtId="49" fontId="3" fillId="24" borderId="57" xfId="0" applyNumberFormat="1" applyFont="1" applyFill="1" applyBorder="1" applyAlignment="1" applyProtection="1">
      <alignment horizontal="center"/>
      <protection locked="0"/>
    </xf>
    <xf numFmtId="0" fontId="7" fillId="24" borderId="21" xfId="0" applyNumberFormat="1" applyFont="1" applyFill="1" applyBorder="1" applyAlignment="1">
      <alignment horizontal="center" vertical="center" wrapText="1"/>
    </xf>
    <xf numFmtId="49" fontId="7" fillId="24" borderId="11" xfId="0" applyNumberFormat="1" applyFont="1" applyFill="1" applyBorder="1" applyAlignment="1">
      <alignment horizontal="center" vertical="center" wrapText="1"/>
    </xf>
    <xf numFmtId="0" fontId="7" fillId="24" borderId="10" xfId="0" applyNumberFormat="1" applyFont="1" applyFill="1" applyBorder="1" applyAlignment="1">
      <alignment horizontal="center" vertical="center"/>
    </xf>
    <xf numFmtId="49" fontId="3" fillId="25" borderId="21" xfId="0" applyNumberFormat="1" applyFont="1" applyFill="1" applyBorder="1" applyAlignment="1" applyProtection="1">
      <alignment horizontal="center"/>
    </xf>
    <xf numFmtId="49" fontId="3" fillId="25" borderId="11" xfId="0" applyNumberFormat="1" applyFont="1" applyFill="1" applyBorder="1" applyAlignment="1" applyProtection="1">
      <alignment horizontal="center"/>
    </xf>
    <xf numFmtId="49" fontId="3" fillId="25" borderId="34" xfId="0" applyNumberFormat="1" applyFont="1" applyFill="1" applyBorder="1" applyAlignment="1" applyProtection="1">
      <alignment horizontal="center"/>
    </xf>
    <xf numFmtId="49" fontId="3" fillId="25" borderId="19" xfId="0" applyNumberFormat="1" applyFont="1" applyFill="1" applyBorder="1" applyAlignment="1" applyProtection="1">
      <alignment horizontal="center"/>
    </xf>
    <xf numFmtId="0" fontId="3" fillId="24" borderId="28" xfId="0" applyFont="1" applyFill="1" applyBorder="1" applyAlignment="1" applyProtection="1">
      <alignment horizontal="center"/>
    </xf>
    <xf numFmtId="0" fontId="3" fillId="24" borderId="11" xfId="0" applyFont="1" applyFill="1" applyBorder="1" applyAlignment="1" applyProtection="1">
      <alignment horizontal="center"/>
    </xf>
    <xf numFmtId="0" fontId="34" fillId="0" borderId="0" xfId="0" applyFont="1" applyProtection="1"/>
    <xf numFmtId="0" fontId="34" fillId="0" borderId="59" xfId="0" applyFont="1" applyBorder="1" applyProtection="1"/>
    <xf numFmtId="0" fontId="34" fillId="0" borderId="48" xfId="0" applyFont="1" applyBorder="1" applyProtection="1"/>
    <xf numFmtId="0" fontId="34" fillId="0" borderId="60" xfId="0" applyFont="1" applyBorder="1" applyProtection="1"/>
    <xf numFmtId="0" fontId="11" fillId="24" borderId="0" xfId="0" applyFont="1" applyFill="1" applyBorder="1" applyAlignment="1" applyProtection="1"/>
    <xf numFmtId="0" fontId="3" fillId="24" borderId="0" xfId="0" applyFont="1" applyFill="1" applyProtection="1"/>
    <xf numFmtId="49" fontId="3" fillId="24" borderId="0" xfId="0" applyNumberFormat="1" applyFont="1" applyFill="1" applyProtection="1"/>
    <xf numFmtId="0" fontId="3" fillId="24" borderId="10" xfId="0" applyFont="1" applyFill="1" applyBorder="1" applyAlignment="1" applyProtection="1">
      <alignment horizontal="center"/>
    </xf>
    <xf numFmtId="0" fontId="9" fillId="25" borderId="61" xfId="0" applyNumberFormat="1" applyFont="1" applyFill="1" applyBorder="1" applyAlignment="1" applyProtection="1">
      <alignment horizontal="left" wrapText="1"/>
    </xf>
    <xf numFmtId="0" fontId="9" fillId="25" borderId="27" xfId="0" applyNumberFormat="1" applyFont="1" applyFill="1" applyBorder="1" applyAlignment="1" applyProtection="1">
      <alignment wrapText="1"/>
    </xf>
    <xf numFmtId="0" fontId="9" fillId="24" borderId="24" xfId="0" applyNumberFormat="1" applyFont="1" applyFill="1" applyBorder="1" applyAlignment="1" applyProtection="1">
      <alignment horizontal="left" wrapText="1" indent="2"/>
    </xf>
    <xf numFmtId="49" fontId="3" fillId="25" borderId="58" xfId="0" applyNumberFormat="1" applyFont="1" applyFill="1" applyBorder="1" applyAlignment="1" applyProtection="1">
      <alignment horizontal="center"/>
    </xf>
    <xf numFmtId="49" fontId="3" fillId="25" borderId="49" xfId="0" applyNumberFormat="1" applyFont="1" applyFill="1" applyBorder="1" applyAlignment="1" applyProtection="1">
      <alignment horizontal="center"/>
    </xf>
    <xf numFmtId="0" fontId="9" fillId="24" borderId="30" xfId="0" applyNumberFormat="1" applyFont="1" applyFill="1" applyBorder="1" applyAlignment="1" applyProtection="1">
      <alignment wrapText="1"/>
    </xf>
    <xf numFmtId="49" fontId="9" fillId="24" borderId="20" xfId="0" applyNumberFormat="1" applyFont="1" applyFill="1" applyBorder="1" applyAlignment="1" applyProtection="1">
      <alignment horizontal="center"/>
    </xf>
    <xf numFmtId="49" fontId="3" fillId="24" borderId="21" xfId="0" applyNumberFormat="1" applyFont="1" applyFill="1" applyBorder="1" applyAlignment="1" applyProtection="1">
      <alignment horizontal="center"/>
    </xf>
    <xf numFmtId="49" fontId="3" fillId="24" borderId="41" xfId="0" applyNumberFormat="1" applyFont="1" applyFill="1" applyBorder="1" applyAlignment="1" applyProtection="1">
      <alignment horizontal="center"/>
    </xf>
    <xf numFmtId="0" fontId="9" fillId="25" borderId="30" xfId="0" applyNumberFormat="1" applyFont="1" applyFill="1" applyBorder="1" applyProtection="1"/>
    <xf numFmtId="49" fontId="9" fillId="25" borderId="31" xfId="0" applyNumberFormat="1" applyFont="1" applyFill="1" applyBorder="1" applyAlignment="1" applyProtection="1">
      <alignment horizontal="center"/>
    </xf>
    <xf numFmtId="49" fontId="3" fillId="24" borderId="62" xfId="0" applyNumberFormat="1" applyFont="1" applyFill="1" applyBorder="1" applyAlignment="1" applyProtection="1">
      <alignment horizontal="center"/>
    </xf>
    <xf numFmtId="49" fontId="9" fillId="25" borderId="32" xfId="0" applyNumberFormat="1" applyFont="1" applyFill="1" applyBorder="1" applyAlignment="1" applyProtection="1">
      <alignment horizontal="center"/>
    </xf>
    <xf numFmtId="49" fontId="3" fillId="25" borderId="33" xfId="0" applyNumberFormat="1" applyFont="1" applyFill="1" applyBorder="1" applyAlignment="1" applyProtection="1">
      <alignment horizontal="center"/>
    </xf>
    <xf numFmtId="49" fontId="3" fillId="25" borderId="63" xfId="0" applyNumberFormat="1" applyFont="1" applyFill="1" applyBorder="1" applyAlignment="1" applyProtection="1">
      <alignment horizontal="center"/>
    </xf>
    <xf numFmtId="49" fontId="3" fillId="25" borderId="56" xfId="0" applyNumberFormat="1" applyFont="1" applyFill="1" applyBorder="1" applyAlignment="1" applyProtection="1">
      <alignment horizontal="center"/>
    </xf>
    <xf numFmtId="49" fontId="10" fillId="25" borderId="54" xfId="0" applyNumberFormat="1" applyFont="1" applyFill="1" applyBorder="1" applyAlignment="1">
      <alignment horizontal="left" wrapText="1" indent="4"/>
    </xf>
    <xf numFmtId="49" fontId="32" fillId="25" borderId="24" xfId="0" applyNumberFormat="1" applyFont="1" applyFill="1" applyBorder="1" applyAlignment="1">
      <alignment horizontal="left" wrapText="1" indent="2"/>
    </xf>
    <xf numFmtId="49" fontId="32" fillId="25" borderId="30" xfId="0" applyNumberFormat="1" applyFont="1" applyFill="1" applyBorder="1" applyAlignment="1">
      <alignment horizontal="left" wrapText="1" indent="2"/>
    </xf>
    <xf numFmtId="0" fontId="9" fillId="24" borderId="0" xfId="0" applyFont="1" applyFill="1" applyBorder="1" applyAlignment="1">
      <alignment vertical="top" wrapText="1"/>
    </xf>
    <xf numFmtId="49" fontId="7" fillId="25" borderId="64" xfId="0" applyNumberFormat="1" applyFont="1" applyFill="1" applyBorder="1"/>
    <xf numFmtId="49" fontId="7" fillId="25" borderId="33" xfId="0" applyNumberFormat="1" applyFont="1" applyFill="1" applyBorder="1"/>
    <xf numFmtId="4" fontId="7" fillId="24" borderId="0" xfId="0" applyNumberFormat="1" applyFont="1" applyFill="1" applyBorder="1" applyAlignment="1" applyProtection="1">
      <alignment vertical="center"/>
    </xf>
    <xf numFmtId="4" fontId="7" fillId="24" borderId="12" xfId="0" applyNumberFormat="1" applyFont="1" applyFill="1" applyBorder="1" applyAlignment="1" applyProtection="1">
      <alignment vertical="center"/>
    </xf>
    <xf numFmtId="0" fontId="7" fillId="24" borderId="12" xfId="0" applyFont="1" applyFill="1" applyBorder="1" applyAlignment="1" applyProtection="1">
      <alignment vertical="center"/>
    </xf>
    <xf numFmtId="0" fontId="9" fillId="24" borderId="12" xfId="0" applyFont="1" applyFill="1" applyBorder="1" applyAlignment="1" applyProtection="1">
      <alignment vertical="center"/>
    </xf>
    <xf numFmtId="0" fontId="9" fillId="24" borderId="0" xfId="0" applyFont="1" applyFill="1" applyAlignment="1">
      <alignment vertical="center"/>
    </xf>
    <xf numFmtId="0" fontId="3" fillId="24" borderId="0" xfId="0" applyFont="1" applyFill="1" applyBorder="1" applyAlignment="1">
      <alignment horizontal="center" wrapText="1"/>
    </xf>
    <xf numFmtId="164" fontId="7" fillId="25" borderId="43" xfId="0" applyNumberFormat="1" applyFont="1" applyFill="1" applyBorder="1" applyAlignment="1" applyProtection="1">
      <alignment horizontal="right"/>
    </xf>
    <xf numFmtId="164" fontId="7" fillId="25" borderId="22" xfId="0" applyNumberFormat="1" applyFont="1" applyFill="1" applyBorder="1" applyAlignment="1" applyProtection="1">
      <alignment horizontal="right"/>
    </xf>
    <xf numFmtId="164" fontId="7" fillId="25" borderId="43" xfId="0" applyNumberFormat="1" applyFont="1" applyFill="1" applyBorder="1" applyAlignment="1">
      <alignment horizontal="right"/>
    </xf>
    <xf numFmtId="164" fontId="7" fillId="25" borderId="38" xfId="0" applyNumberFormat="1" applyFont="1" applyFill="1" applyBorder="1" applyAlignment="1">
      <alignment horizontal="right"/>
    </xf>
    <xf numFmtId="164" fontId="7" fillId="25" borderId="28" xfId="0" applyNumberFormat="1" applyFont="1" applyFill="1" applyBorder="1" applyAlignment="1">
      <alignment horizontal="right"/>
    </xf>
    <xf numFmtId="164" fontId="7" fillId="24" borderId="41" xfId="0" applyNumberFormat="1" applyFont="1" applyFill="1" applyBorder="1" applyAlignment="1" applyProtection="1">
      <alignment horizontal="right"/>
      <protection locked="0"/>
    </xf>
    <xf numFmtId="164" fontId="7" fillId="24" borderId="37" xfId="0" applyNumberFormat="1" applyFont="1" applyFill="1" applyBorder="1" applyAlignment="1" applyProtection="1">
      <alignment horizontal="right"/>
      <protection locked="0"/>
    </xf>
    <xf numFmtId="164" fontId="7" fillId="24" borderId="10" xfId="0" applyNumberFormat="1" applyFont="1" applyFill="1" applyBorder="1" applyAlignment="1" applyProtection="1">
      <alignment horizontal="right"/>
      <protection locked="0"/>
    </xf>
    <xf numFmtId="164" fontId="7" fillId="27" borderId="41" xfId="0" applyNumberFormat="1" applyFont="1" applyFill="1" applyBorder="1" applyAlignment="1">
      <alignment horizontal="right"/>
    </xf>
    <xf numFmtId="164" fontId="7" fillId="27" borderId="37" xfId="0" applyNumberFormat="1" applyFont="1" applyFill="1" applyBorder="1" applyAlignment="1">
      <alignment horizontal="right"/>
    </xf>
    <xf numFmtId="164" fontId="7" fillId="27" borderId="10" xfId="0" applyNumberFormat="1" applyFont="1" applyFill="1" applyBorder="1" applyAlignment="1">
      <alignment horizontal="right"/>
    </xf>
    <xf numFmtId="164" fontId="7" fillId="0" borderId="41" xfId="0" applyNumberFormat="1" applyFont="1" applyFill="1" applyBorder="1" applyAlignment="1" applyProtection="1">
      <alignment horizontal="right"/>
      <protection locked="0"/>
    </xf>
    <xf numFmtId="164" fontId="7" fillId="0" borderId="14" xfId="0" applyNumberFormat="1" applyFont="1" applyFill="1" applyBorder="1" applyAlignment="1" applyProtection="1">
      <alignment horizontal="right"/>
      <protection locked="0"/>
    </xf>
    <xf numFmtId="164" fontId="7" fillId="24" borderId="65" xfId="0" applyNumberFormat="1" applyFont="1" applyFill="1" applyBorder="1" applyAlignment="1" applyProtection="1">
      <alignment horizontal="right"/>
      <protection locked="0"/>
    </xf>
    <xf numFmtId="164" fontId="7" fillId="24" borderId="66" xfId="0" applyNumberFormat="1" applyFont="1" applyFill="1" applyBorder="1" applyAlignment="1" applyProtection="1">
      <alignment horizontal="right"/>
      <protection locked="0"/>
    </xf>
    <xf numFmtId="164" fontId="7" fillId="24" borderId="36" xfId="0" applyNumberFormat="1" applyFont="1" applyFill="1" applyBorder="1" applyAlignment="1" applyProtection="1">
      <alignment horizontal="right"/>
      <protection locked="0"/>
    </xf>
    <xf numFmtId="164" fontId="7" fillId="25" borderId="65" xfId="0" applyNumberFormat="1" applyFont="1" applyFill="1" applyBorder="1" applyAlignment="1" applyProtection="1">
      <alignment horizontal="right"/>
    </xf>
    <xf numFmtId="164" fontId="7" fillId="25" borderId="67" xfId="0" applyNumberFormat="1" applyFont="1" applyFill="1" applyBorder="1" applyAlignment="1" applyProtection="1">
      <alignment horizontal="right"/>
    </xf>
    <xf numFmtId="0" fontId="9" fillId="24" borderId="10" xfId="0" applyFont="1" applyFill="1" applyBorder="1" applyAlignment="1" applyProtection="1">
      <alignment horizontal="center" vertical="center"/>
    </xf>
    <xf numFmtId="0" fontId="9" fillId="24" borderId="21" xfId="0" applyFont="1" applyFill="1" applyBorder="1" applyAlignment="1" applyProtection="1">
      <alignment horizontal="center" vertical="center" wrapText="1"/>
    </xf>
    <xf numFmtId="0" fontId="9" fillId="24" borderId="41" xfId="0" applyFont="1" applyFill="1" applyBorder="1" applyAlignment="1" applyProtection="1">
      <alignment horizontal="center" vertical="center" wrapText="1"/>
    </xf>
    <xf numFmtId="0" fontId="9" fillId="24" borderId="12" xfId="0" applyFont="1" applyFill="1" applyBorder="1" applyAlignment="1" applyProtection="1">
      <alignment horizontal="center"/>
      <protection locked="0"/>
    </xf>
    <xf numFmtId="164" fontId="3" fillId="24" borderId="41" xfId="0" applyNumberFormat="1" applyFont="1" applyFill="1" applyBorder="1" applyAlignment="1" applyProtection="1">
      <alignment horizontal="center"/>
      <protection locked="0"/>
    </xf>
    <xf numFmtId="164" fontId="3" fillId="24" borderId="14" xfId="0" applyNumberFormat="1" applyFont="1" applyFill="1" applyBorder="1" applyAlignment="1" applyProtection="1">
      <alignment horizontal="center"/>
      <protection locked="0"/>
    </xf>
    <xf numFmtId="164" fontId="3" fillId="24" borderId="34" xfId="0" applyNumberFormat="1" applyFont="1" applyFill="1" applyBorder="1" applyAlignment="1" applyProtection="1">
      <alignment horizontal="right"/>
      <protection locked="0"/>
    </xf>
    <xf numFmtId="164" fontId="3" fillId="24" borderId="69" xfId="0" applyNumberFormat="1" applyFont="1" applyFill="1" applyBorder="1" applyAlignment="1" applyProtection="1">
      <alignment horizontal="right"/>
      <protection locked="0"/>
    </xf>
    <xf numFmtId="49" fontId="3" fillId="25" borderId="11" xfId="0" applyNumberFormat="1" applyFont="1" applyFill="1" applyBorder="1" applyAlignment="1" applyProtection="1">
      <alignment horizontal="center"/>
    </xf>
    <xf numFmtId="0" fontId="3" fillId="24" borderId="0" xfId="0" applyFont="1" applyFill="1" applyBorder="1" applyAlignment="1">
      <alignment horizontal="center" wrapText="1"/>
    </xf>
    <xf numFmtId="164" fontId="3" fillId="25" borderId="43" xfId="0" applyNumberFormat="1" applyFont="1" applyFill="1" applyBorder="1" applyAlignment="1" applyProtection="1">
      <alignment horizontal="right"/>
    </xf>
    <xf numFmtId="164" fontId="3" fillId="25" borderId="22" xfId="0" applyNumberFormat="1" applyFont="1" applyFill="1" applyBorder="1" applyAlignment="1" applyProtection="1">
      <alignment horizontal="right"/>
    </xf>
    <xf numFmtId="0" fontId="9" fillId="24" borderId="38" xfId="0" applyFont="1" applyFill="1" applyBorder="1" applyAlignment="1">
      <alignment horizontal="center" vertical="top"/>
    </xf>
    <xf numFmtId="164" fontId="3" fillId="24" borderId="43" xfId="0" applyNumberFormat="1" applyFont="1" applyFill="1" applyBorder="1" applyAlignment="1" applyProtection="1">
      <alignment horizontal="right"/>
    </xf>
    <xf numFmtId="164" fontId="3" fillId="24" borderId="22" xfId="0" applyNumberFormat="1" applyFont="1" applyFill="1" applyBorder="1" applyAlignment="1" applyProtection="1">
      <alignment horizontal="right"/>
    </xf>
    <xf numFmtId="0" fontId="11" fillId="24" borderId="0" xfId="0" applyFont="1" applyFill="1" applyAlignment="1">
      <alignment horizontal="left"/>
    </xf>
    <xf numFmtId="49" fontId="3" fillId="25" borderId="43" xfId="0" applyNumberFormat="1" applyFont="1" applyFill="1" applyBorder="1" applyAlignment="1" applyProtection="1">
      <alignment horizontal="center"/>
    </xf>
    <xf numFmtId="49" fontId="3" fillId="25" borderId="38" xfId="0" applyNumberFormat="1" applyFont="1" applyFill="1" applyBorder="1" applyAlignment="1" applyProtection="1">
      <alignment horizontal="center"/>
    </xf>
    <xf numFmtId="49" fontId="3" fillId="25" borderId="28" xfId="0" applyNumberFormat="1" applyFont="1" applyFill="1" applyBorder="1" applyAlignment="1" applyProtection="1">
      <alignment horizontal="center"/>
    </xf>
    <xf numFmtId="49" fontId="3" fillId="25" borderId="19" xfId="0" applyNumberFormat="1" applyFont="1" applyFill="1" applyBorder="1" applyAlignment="1" applyProtection="1">
      <alignment horizontal="center"/>
    </xf>
    <xf numFmtId="49" fontId="3" fillId="0" borderId="21" xfId="0" applyNumberFormat="1" applyFont="1" applyFill="1" applyBorder="1" applyAlignment="1" applyProtection="1">
      <alignment horizontal="center"/>
    </xf>
    <xf numFmtId="0" fontId="3" fillId="24" borderId="12" xfId="0" applyFont="1" applyFill="1" applyBorder="1" applyAlignment="1" applyProtection="1">
      <alignment horizontal="center"/>
    </xf>
    <xf numFmtId="0" fontId="11" fillId="24" borderId="0" xfId="0" applyFont="1" applyFill="1" applyBorder="1" applyAlignment="1" applyProtection="1">
      <alignment horizontal="center"/>
    </xf>
    <xf numFmtId="0" fontId="34" fillId="0" borderId="48" xfId="0" applyFont="1" applyBorder="1" applyAlignment="1" applyProtection="1">
      <alignment horizontal="center"/>
    </xf>
    <xf numFmtId="0" fontId="3" fillId="24" borderId="33" xfId="0" applyFont="1" applyFill="1" applyBorder="1" applyAlignment="1" applyProtection="1">
      <alignment horizontal="center"/>
    </xf>
    <xf numFmtId="49" fontId="3" fillId="25" borderId="47" xfId="0" applyNumberFormat="1" applyFont="1" applyFill="1" applyBorder="1" applyAlignment="1" applyProtection="1">
      <alignment horizontal="center"/>
    </xf>
    <xf numFmtId="49" fontId="3" fillId="25" borderId="42" xfId="0" applyNumberFormat="1" applyFont="1" applyFill="1" applyBorder="1" applyAlignment="1" applyProtection="1">
      <alignment horizontal="center"/>
    </xf>
    <xf numFmtId="49" fontId="3" fillId="25" borderId="71" xfId="0" applyNumberFormat="1" applyFont="1" applyFill="1" applyBorder="1" applyAlignment="1" applyProtection="1">
      <alignment horizontal="center"/>
    </xf>
    <xf numFmtId="0" fontId="3" fillId="24" borderId="11" xfId="0" applyFont="1" applyFill="1" applyBorder="1" applyAlignment="1" applyProtection="1">
      <alignment horizontal="center"/>
    </xf>
    <xf numFmtId="49" fontId="3" fillId="25" borderId="34" xfId="0" applyNumberFormat="1" applyFont="1" applyFill="1" applyBorder="1" applyAlignment="1" applyProtection="1">
      <alignment horizontal="center"/>
    </xf>
    <xf numFmtId="49" fontId="3" fillId="25" borderId="21" xfId="0" applyNumberFormat="1" applyFont="1" applyFill="1" applyBorder="1" applyAlignment="1" applyProtection="1">
      <alignment horizontal="center"/>
    </xf>
    <xf numFmtId="164" fontId="7" fillId="24" borderId="40" xfId="0" applyNumberFormat="1" applyFont="1" applyFill="1" applyBorder="1" applyAlignment="1" applyProtection="1">
      <alignment horizontal="right"/>
      <protection locked="0"/>
    </xf>
    <xf numFmtId="164" fontId="7" fillId="24" borderId="12" xfId="0" applyNumberFormat="1" applyFont="1" applyFill="1" applyBorder="1" applyAlignment="1" applyProtection="1">
      <alignment horizontal="right"/>
      <protection locked="0"/>
    </xf>
    <xf numFmtId="164" fontId="7" fillId="24" borderId="26" xfId="0" applyNumberFormat="1" applyFont="1" applyFill="1" applyBorder="1" applyAlignment="1" applyProtection="1">
      <alignment horizontal="right"/>
      <protection locked="0"/>
    </xf>
    <xf numFmtId="164" fontId="7" fillId="24" borderId="47" xfId="0" applyNumberFormat="1" applyFont="1" applyFill="1" applyBorder="1" applyAlignment="1" applyProtection="1">
      <alignment horizontal="right"/>
      <protection locked="0"/>
    </xf>
    <xf numFmtId="164" fontId="7" fillId="24" borderId="42" xfId="0" applyNumberFormat="1" applyFont="1" applyFill="1" applyBorder="1" applyAlignment="1" applyProtection="1">
      <alignment horizontal="right"/>
      <protection locked="0"/>
    </xf>
    <xf numFmtId="164" fontId="7" fillId="24" borderId="71" xfId="0" applyNumberFormat="1" applyFont="1" applyFill="1" applyBorder="1" applyAlignment="1" applyProtection="1">
      <alignment horizontal="right"/>
      <protection locked="0"/>
    </xf>
    <xf numFmtId="0" fontId="7" fillId="24" borderId="33" xfId="0" applyFont="1" applyFill="1" applyBorder="1" applyAlignment="1">
      <alignment horizontal="center"/>
    </xf>
    <xf numFmtId="164" fontId="7" fillId="24" borderId="46" xfId="0" applyNumberFormat="1" applyFont="1" applyFill="1" applyBorder="1" applyAlignment="1" applyProtection="1">
      <alignment horizontal="right"/>
      <protection locked="0"/>
    </xf>
    <xf numFmtId="164" fontId="7" fillId="24" borderId="48" xfId="0" applyNumberFormat="1" applyFont="1" applyFill="1" applyBorder="1" applyAlignment="1" applyProtection="1">
      <alignment horizontal="right"/>
      <protection locked="0"/>
    </xf>
    <xf numFmtId="164" fontId="7" fillId="24" borderId="72" xfId="0" applyNumberFormat="1" applyFont="1" applyFill="1" applyBorder="1" applyAlignment="1" applyProtection="1">
      <alignment horizontal="right"/>
      <protection locked="0"/>
    </xf>
    <xf numFmtId="0" fontId="7" fillId="24" borderId="21" xfId="0" applyNumberFormat="1" applyFont="1" applyFill="1" applyBorder="1" applyAlignment="1">
      <alignment horizontal="center" vertical="center" wrapText="1"/>
    </xf>
    <xf numFmtId="164" fontId="7" fillId="25" borderId="46" xfId="0" applyNumberFormat="1" applyFont="1" applyFill="1" applyBorder="1" applyAlignment="1">
      <alignment horizontal="right"/>
    </xf>
    <xf numFmtId="164" fontId="7" fillId="25" borderId="48" xfId="0" applyNumberFormat="1" applyFont="1" applyFill="1" applyBorder="1" applyAlignment="1">
      <alignment horizontal="right"/>
    </xf>
    <xf numFmtId="164" fontId="7" fillId="25" borderId="72" xfId="0" applyNumberFormat="1" applyFont="1" applyFill="1" applyBorder="1" applyAlignment="1">
      <alignment horizontal="right"/>
    </xf>
    <xf numFmtId="164" fontId="7" fillId="25" borderId="41" xfId="0" applyNumberFormat="1" applyFont="1" applyFill="1" applyBorder="1" applyAlignment="1">
      <alignment horizontal="right"/>
    </xf>
    <xf numFmtId="164" fontId="7" fillId="25" borderId="37" xfId="0" applyNumberFormat="1" applyFont="1" applyFill="1" applyBorder="1" applyAlignment="1">
      <alignment horizontal="right"/>
    </xf>
    <xf numFmtId="164" fontId="7" fillId="25" borderId="10" xfId="0" applyNumberFormat="1" applyFont="1" applyFill="1" applyBorder="1" applyAlignment="1">
      <alignment horizontal="right"/>
    </xf>
    <xf numFmtId="164" fontId="7" fillId="27" borderId="40" xfId="0" applyNumberFormat="1" applyFont="1" applyFill="1" applyBorder="1" applyAlignment="1">
      <alignment horizontal="right"/>
    </xf>
    <xf numFmtId="164" fontId="7" fillId="27" borderId="12" xfId="0" applyNumberFormat="1" applyFont="1" applyFill="1" applyBorder="1" applyAlignment="1">
      <alignment horizontal="right"/>
    </xf>
    <xf numFmtId="164" fontId="7" fillId="27" borderId="26" xfId="0" applyNumberFormat="1" applyFont="1" applyFill="1" applyBorder="1" applyAlignment="1">
      <alignment horizontal="right"/>
    </xf>
    <xf numFmtId="164" fontId="7" fillId="28" borderId="47" xfId="0" applyNumberFormat="1" applyFont="1" applyFill="1" applyBorder="1" applyAlignment="1">
      <alignment horizontal="right"/>
    </xf>
    <xf numFmtId="164" fontId="7" fillId="28" borderId="42" xfId="0" applyNumberFormat="1" applyFont="1" applyFill="1" applyBorder="1" applyAlignment="1">
      <alignment horizontal="right"/>
    </xf>
    <xf numFmtId="164" fontId="7" fillId="28" borderId="71" xfId="0" applyNumberFormat="1" applyFont="1" applyFill="1" applyBorder="1" applyAlignment="1">
      <alignment horizontal="right"/>
    </xf>
    <xf numFmtId="164" fontId="7" fillId="29" borderId="41" xfId="0" applyNumberFormat="1" applyFont="1" applyFill="1" applyBorder="1" applyAlignment="1">
      <alignment horizontal="right"/>
    </xf>
    <xf numFmtId="164" fontId="7" fillId="29" borderId="37" xfId="0" applyNumberFormat="1" applyFont="1" applyFill="1" applyBorder="1" applyAlignment="1">
      <alignment horizontal="right"/>
    </xf>
    <xf numFmtId="164" fontId="7" fillId="29" borderId="10" xfId="0" applyNumberFormat="1" applyFont="1" applyFill="1" applyBorder="1" applyAlignment="1">
      <alignment horizontal="right"/>
    </xf>
    <xf numFmtId="164" fontId="7" fillId="29" borderId="47" xfId="0" applyNumberFormat="1" applyFont="1" applyFill="1" applyBorder="1" applyAlignment="1">
      <alignment horizontal="right"/>
    </xf>
    <xf numFmtId="164" fontId="7" fillId="29" borderId="42" xfId="0" applyNumberFormat="1" applyFont="1" applyFill="1" applyBorder="1" applyAlignment="1">
      <alignment horizontal="right"/>
    </xf>
    <xf numFmtId="164" fontId="7" fillId="29" borderId="71" xfId="0" applyNumberFormat="1" applyFont="1" applyFill="1" applyBorder="1" applyAlignment="1">
      <alignment horizontal="right"/>
    </xf>
    <xf numFmtId="164" fontId="7" fillId="27" borderId="47" xfId="0" applyNumberFormat="1" applyFont="1" applyFill="1" applyBorder="1" applyAlignment="1">
      <alignment horizontal="right"/>
    </xf>
    <xf numFmtId="164" fontId="7" fillId="27" borderId="42" xfId="0" applyNumberFormat="1" applyFont="1" applyFill="1" applyBorder="1" applyAlignment="1">
      <alignment horizontal="right"/>
    </xf>
    <xf numFmtId="164" fontId="7" fillId="27" borderId="71" xfId="0" applyNumberFormat="1" applyFont="1" applyFill="1" applyBorder="1" applyAlignment="1">
      <alignment horizontal="right"/>
    </xf>
    <xf numFmtId="0" fontId="7" fillId="24" borderId="11" xfId="0" applyFont="1" applyFill="1" applyBorder="1" applyAlignment="1">
      <alignment horizontal="center"/>
    </xf>
    <xf numFmtId="0" fontId="7" fillId="24" borderId="0" xfId="0" applyNumberFormat="1" applyFont="1" applyFill="1" applyBorder="1" applyAlignment="1" applyProtection="1">
      <alignment horizontal="left"/>
      <protection locked="0"/>
    </xf>
    <xf numFmtId="0" fontId="7" fillId="24" borderId="12" xfId="0" applyNumberFormat="1" applyFont="1" applyFill="1" applyBorder="1" applyAlignment="1" applyProtection="1">
      <alignment horizontal="left"/>
      <protection locked="0"/>
    </xf>
    <xf numFmtId="0" fontId="7" fillId="24" borderId="0" xfId="0" applyNumberFormat="1" applyFont="1" applyFill="1" applyAlignment="1">
      <alignment horizontal="center"/>
    </xf>
    <xf numFmtId="0" fontId="7" fillId="24" borderId="0" xfId="0" applyNumberFormat="1" applyFont="1" applyFill="1" applyAlignment="1">
      <alignment horizontal="center" vertical="center"/>
    </xf>
    <xf numFmtId="164" fontId="7" fillId="0" borderId="40" xfId="0" applyNumberFormat="1" applyFont="1" applyFill="1" applyBorder="1" applyAlignment="1" applyProtection="1">
      <alignment horizontal="right"/>
      <protection locked="0"/>
    </xf>
    <xf numFmtId="164" fontId="7" fillId="0" borderId="44" xfId="0" applyNumberFormat="1" applyFont="1" applyFill="1" applyBorder="1" applyAlignment="1" applyProtection="1">
      <alignment horizontal="right"/>
      <protection locked="0"/>
    </xf>
    <xf numFmtId="164" fontId="7" fillId="28" borderId="47" xfId="0" applyNumberFormat="1" applyFont="1" applyFill="1" applyBorder="1" applyAlignment="1" applyProtection="1">
      <alignment horizontal="right"/>
    </xf>
    <xf numFmtId="164" fontId="7" fillId="28" borderId="73" xfId="0" applyNumberFormat="1" applyFont="1" applyFill="1" applyBorder="1" applyAlignment="1" applyProtection="1">
      <alignment horizontal="right"/>
    </xf>
    <xf numFmtId="0" fontId="7" fillId="24" borderId="41" xfId="0" applyNumberFormat="1" applyFont="1" applyFill="1" applyBorder="1" applyAlignment="1">
      <alignment horizontal="center" vertical="center" wrapText="1"/>
    </xf>
    <xf numFmtId="0" fontId="7" fillId="24" borderId="65" xfId="0" applyFont="1" applyFill="1" applyBorder="1" applyAlignment="1">
      <alignment horizontal="center"/>
    </xf>
    <xf numFmtId="0" fontId="7" fillId="24" borderId="33" xfId="0" applyNumberFormat="1" applyFont="1" applyFill="1" applyBorder="1" applyAlignment="1">
      <alignment horizontal="center"/>
    </xf>
    <xf numFmtId="0" fontId="3" fillId="24" borderId="65" xfId="0" applyFont="1" applyFill="1" applyBorder="1" applyAlignment="1" applyProtection="1">
      <alignment horizontal="center"/>
    </xf>
    <xf numFmtId="164" fontId="3" fillId="25" borderId="11" xfId="0" applyNumberFormat="1" applyFont="1" applyFill="1" applyBorder="1" applyAlignment="1" applyProtection="1">
      <alignment horizontal="right"/>
    </xf>
    <xf numFmtId="164" fontId="3" fillId="25" borderId="74" xfId="0" applyNumberFormat="1" applyFont="1" applyFill="1" applyBorder="1" applyAlignment="1" applyProtection="1">
      <alignment horizontal="right"/>
    </xf>
    <xf numFmtId="164" fontId="3" fillId="27" borderId="21" xfId="0" applyNumberFormat="1" applyFont="1" applyFill="1" applyBorder="1" applyAlignment="1" applyProtection="1">
      <alignment horizontal="right"/>
    </xf>
    <xf numFmtId="164" fontId="3" fillId="27" borderId="75" xfId="0" applyNumberFormat="1" applyFont="1" applyFill="1" applyBorder="1" applyAlignment="1" applyProtection="1">
      <alignment horizontal="right"/>
    </xf>
    <xf numFmtId="164" fontId="3" fillId="0" borderId="33" xfId="0" applyNumberFormat="1" applyFont="1" applyFill="1" applyBorder="1" applyAlignment="1" applyProtection="1">
      <alignment horizontal="right"/>
      <protection locked="0"/>
    </xf>
    <xf numFmtId="164" fontId="3" fillId="0" borderId="76" xfId="0" applyNumberFormat="1" applyFont="1" applyFill="1" applyBorder="1" applyAlignment="1" applyProtection="1">
      <alignment horizontal="right"/>
      <protection locked="0"/>
    </xf>
    <xf numFmtId="164" fontId="3" fillId="27" borderId="19" xfId="0" applyNumberFormat="1" applyFont="1" applyFill="1" applyBorder="1" applyAlignment="1" applyProtection="1">
      <alignment horizontal="right"/>
    </xf>
    <xf numFmtId="164" fontId="3" fillId="27" borderId="77" xfId="0" applyNumberFormat="1" applyFont="1" applyFill="1" applyBorder="1" applyAlignment="1" applyProtection="1">
      <alignment horizontal="right"/>
    </xf>
    <xf numFmtId="0" fontId="9" fillId="24" borderId="38" xfId="0" applyFont="1" applyFill="1" applyBorder="1" applyAlignment="1">
      <alignment horizontal="center"/>
    </xf>
    <xf numFmtId="0" fontId="3" fillId="24" borderId="43" xfId="0" applyFont="1" applyFill="1" applyBorder="1" applyAlignment="1" applyProtection="1">
      <alignment horizontal="center"/>
    </xf>
    <xf numFmtId="164" fontId="3" fillId="29" borderId="78" xfId="0" applyNumberFormat="1" applyFont="1" applyFill="1" applyBorder="1" applyAlignment="1" applyProtection="1">
      <alignment horizontal="right"/>
    </xf>
    <xf numFmtId="164" fontId="3" fillId="29" borderId="79" xfId="0" applyNumberFormat="1" applyFont="1" applyFill="1" applyBorder="1" applyAlignment="1" applyProtection="1">
      <alignment horizontal="right"/>
    </xf>
    <xf numFmtId="164" fontId="3" fillId="27" borderId="34" xfId="0" applyNumberFormat="1" applyFont="1" applyFill="1" applyBorder="1" applyAlignment="1" applyProtection="1">
      <alignment horizontal="right"/>
    </xf>
    <xf numFmtId="164" fontId="3" fillId="27" borderId="69" xfId="0" applyNumberFormat="1" applyFont="1" applyFill="1" applyBorder="1" applyAlignment="1" applyProtection="1">
      <alignment horizontal="right"/>
    </xf>
    <xf numFmtId="164" fontId="3" fillId="0" borderId="21" xfId="0" applyNumberFormat="1" applyFont="1" applyFill="1" applyBorder="1" applyAlignment="1" applyProtection="1">
      <alignment horizontal="right"/>
    </xf>
    <xf numFmtId="164" fontId="3" fillId="0" borderId="75" xfId="0" applyNumberFormat="1" applyFont="1" applyFill="1" applyBorder="1" applyAlignment="1" applyProtection="1">
      <alignment horizontal="right"/>
    </xf>
    <xf numFmtId="49" fontId="8" fillId="24" borderId="0" xfId="0" applyNumberFormat="1" applyFont="1" applyFill="1" applyBorder="1" applyAlignment="1">
      <alignment horizontal="center" vertical="center"/>
    </xf>
    <xf numFmtId="49" fontId="8" fillId="24" borderId="12" xfId="0" applyNumberFormat="1" applyFont="1" applyFill="1" applyBorder="1" applyAlignment="1">
      <alignment horizontal="center" vertical="center"/>
    </xf>
    <xf numFmtId="0" fontId="7" fillId="24" borderId="33" xfId="0" applyFont="1" applyFill="1" applyBorder="1" applyAlignment="1" applyProtection="1">
      <alignment horizontal="center"/>
    </xf>
    <xf numFmtId="0" fontId="7" fillId="24" borderId="65" xfId="0" applyFont="1" applyFill="1" applyBorder="1" applyAlignment="1" applyProtection="1">
      <alignment horizontal="center"/>
    </xf>
    <xf numFmtId="0" fontId="9" fillId="24" borderId="0" xfId="0" applyFont="1" applyFill="1" applyAlignment="1" applyProtection="1">
      <alignment horizontal="center" vertical="center"/>
    </xf>
    <xf numFmtId="164" fontId="7" fillId="27" borderId="41" xfId="0" applyNumberFormat="1" applyFont="1" applyFill="1" applyBorder="1" applyAlignment="1" applyProtection="1">
      <alignment horizontal="right"/>
    </xf>
    <xf numFmtId="164" fontId="7" fillId="27" borderId="14" xfId="0" applyNumberFormat="1" applyFont="1" applyFill="1" applyBorder="1" applyAlignment="1" applyProtection="1">
      <alignment horizontal="right"/>
    </xf>
    <xf numFmtId="164" fontId="7" fillId="25" borderId="40" xfId="0" applyNumberFormat="1" applyFont="1" applyFill="1" applyBorder="1" applyAlignment="1" applyProtection="1">
      <alignment horizontal="right"/>
    </xf>
    <xf numFmtId="164" fontId="7" fillId="25" borderId="44" xfId="0" applyNumberFormat="1" applyFont="1" applyFill="1" applyBorder="1" applyAlignment="1" applyProtection="1">
      <alignment horizontal="right"/>
    </xf>
    <xf numFmtId="164" fontId="7" fillId="25" borderId="39" xfId="0" applyNumberFormat="1" applyFont="1" applyFill="1" applyBorder="1" applyAlignment="1" applyProtection="1">
      <alignment horizontal="right"/>
    </xf>
    <xf numFmtId="164" fontId="7" fillId="25" borderId="29" xfId="0" applyNumberFormat="1" applyFont="1" applyFill="1" applyBorder="1" applyAlignment="1" applyProtection="1">
      <alignment horizontal="right"/>
    </xf>
    <xf numFmtId="0" fontId="7" fillId="24" borderId="21" xfId="0" applyNumberFormat="1" applyFont="1" applyFill="1" applyBorder="1" applyAlignment="1" applyProtection="1">
      <alignment horizontal="center" vertical="center" wrapText="1"/>
    </xf>
    <xf numFmtId="0" fontId="7" fillId="24" borderId="41" xfId="0" applyNumberFormat="1" applyFont="1" applyFill="1" applyBorder="1" applyAlignment="1" applyProtection="1">
      <alignment horizontal="center" vertical="center" wrapText="1"/>
    </xf>
    <xf numFmtId="0" fontId="5" fillId="24" borderId="0" xfId="0" applyNumberFormat="1" applyFont="1" applyFill="1" applyBorder="1" applyAlignment="1">
      <alignment horizontal="center"/>
    </xf>
    <xf numFmtId="0" fontId="5" fillId="24" borderId="80" xfId="0" applyNumberFormat="1" applyFont="1" applyFill="1" applyBorder="1" applyAlignment="1">
      <alignment horizontal="center"/>
    </xf>
    <xf numFmtId="164" fontId="7" fillId="29" borderId="41" xfId="0" applyNumberFormat="1" applyFont="1" applyFill="1" applyBorder="1" applyAlignment="1" applyProtection="1">
      <alignment horizontal="right"/>
    </xf>
    <xf numFmtId="164" fontId="7" fillId="29" borderId="14" xfId="0" applyNumberFormat="1" applyFont="1" applyFill="1" applyBorder="1" applyAlignment="1" applyProtection="1">
      <alignment horizontal="right"/>
    </xf>
    <xf numFmtId="49" fontId="4" fillId="24" borderId="0" xfId="0" applyNumberFormat="1" applyFont="1" applyFill="1" applyBorder="1" applyAlignment="1" applyProtection="1">
      <alignment horizontal="center"/>
      <protection locked="0"/>
    </xf>
    <xf numFmtId="164" fontId="7" fillId="27" borderId="40" xfId="0" applyNumberFormat="1" applyFont="1" applyFill="1" applyBorder="1" applyAlignment="1" applyProtection="1">
      <alignment horizontal="right"/>
    </xf>
    <xf numFmtId="164" fontId="7" fillId="27" borderId="44" xfId="0" applyNumberFormat="1" applyFont="1" applyFill="1" applyBorder="1" applyAlignment="1" applyProtection="1">
      <alignment horizontal="right"/>
    </xf>
    <xf numFmtId="164" fontId="7" fillId="0" borderId="65" xfId="0" applyNumberFormat="1" applyFont="1" applyFill="1" applyBorder="1" applyAlignment="1" applyProtection="1">
      <alignment horizontal="right"/>
      <protection locked="0"/>
    </xf>
    <xf numFmtId="164" fontId="7" fillId="0" borderId="67" xfId="0" applyNumberFormat="1" applyFont="1" applyFill="1" applyBorder="1" applyAlignment="1" applyProtection="1">
      <alignment horizontal="right"/>
      <protection locked="0"/>
    </xf>
    <xf numFmtId="164" fontId="7" fillId="0" borderId="47" xfId="0" applyNumberFormat="1" applyFont="1" applyFill="1" applyBorder="1" applyAlignment="1" applyProtection="1">
      <alignment horizontal="right"/>
      <protection locked="0"/>
    </xf>
    <xf numFmtId="164" fontId="7" fillId="0" borderId="73" xfId="0" applyNumberFormat="1" applyFont="1" applyFill="1" applyBorder="1" applyAlignment="1" applyProtection="1">
      <alignment horizontal="right"/>
      <protection locked="0"/>
    </xf>
    <xf numFmtId="4" fontId="7" fillId="24" borderId="0" xfId="0" applyNumberFormat="1" applyFont="1" applyFill="1" applyBorder="1" applyAlignment="1" applyProtection="1">
      <alignment horizontal="center" vertical="center"/>
    </xf>
    <xf numFmtId="4" fontId="7" fillId="24" borderId="12" xfId="0" applyNumberFormat="1" applyFont="1" applyFill="1" applyBorder="1" applyAlignment="1" applyProtection="1">
      <alignment horizontal="center" vertical="center"/>
    </xf>
    <xf numFmtId="0" fontId="7" fillId="24" borderId="11" xfId="0" applyFont="1" applyFill="1" applyBorder="1" applyAlignment="1" applyProtection="1">
      <alignment horizontal="center"/>
    </xf>
    <xf numFmtId="0" fontId="7" fillId="24" borderId="43" xfId="0" applyFont="1" applyFill="1" applyBorder="1" applyAlignment="1" applyProtection="1">
      <alignment horizontal="center"/>
    </xf>
    <xf numFmtId="164" fontId="7" fillId="27" borderId="47" xfId="0" applyNumberFormat="1" applyFont="1" applyFill="1" applyBorder="1" applyAlignment="1" applyProtection="1">
      <alignment horizontal="right"/>
    </xf>
    <xf numFmtId="164" fontId="7" fillId="27" borderId="73" xfId="0" applyNumberFormat="1" applyFont="1" applyFill="1" applyBorder="1" applyAlignment="1" applyProtection="1">
      <alignment horizontal="right"/>
    </xf>
    <xf numFmtId="164" fontId="7" fillId="29" borderId="47" xfId="0" applyNumberFormat="1" applyFont="1" applyFill="1" applyBorder="1" applyAlignment="1" applyProtection="1">
      <alignment horizontal="right"/>
    </xf>
    <xf numFmtId="164" fontId="7" fillId="29" borderId="73" xfId="0" applyNumberFormat="1" applyFont="1" applyFill="1" applyBorder="1" applyAlignment="1" applyProtection="1">
      <alignment horizontal="right"/>
    </xf>
    <xf numFmtId="164" fontId="7" fillId="25" borderId="41" xfId="0" applyNumberFormat="1" applyFont="1" applyFill="1" applyBorder="1" applyAlignment="1" applyProtection="1">
      <alignment horizontal="right"/>
    </xf>
    <xf numFmtId="164" fontId="7" fillId="25" borderId="14" xfId="0" applyNumberFormat="1" applyFont="1" applyFill="1" applyBorder="1" applyAlignment="1" applyProtection="1">
      <alignment horizontal="right"/>
    </xf>
    <xf numFmtId="164" fontId="7" fillId="25" borderId="46" xfId="0" applyNumberFormat="1" applyFont="1" applyFill="1" applyBorder="1" applyAlignment="1" applyProtection="1">
      <alignment horizontal="right"/>
    </xf>
    <xf numFmtId="164" fontId="7" fillId="25" borderId="60" xfId="0" applyNumberFormat="1" applyFont="1" applyFill="1" applyBorder="1" applyAlignment="1" applyProtection="1">
      <alignment horizontal="right"/>
    </xf>
    <xf numFmtId="164" fontId="7" fillId="0" borderId="46" xfId="0" applyNumberFormat="1" applyFont="1" applyFill="1" applyBorder="1" applyAlignment="1" applyProtection="1">
      <alignment horizontal="right"/>
      <protection locked="0"/>
    </xf>
    <xf numFmtId="164" fontId="7" fillId="0" borderId="60" xfId="0" applyNumberFormat="1" applyFont="1" applyFill="1" applyBorder="1" applyAlignment="1" applyProtection="1">
      <alignment horizontal="right"/>
      <protection locked="0"/>
    </xf>
    <xf numFmtId="0" fontId="29" fillId="24" borderId="81" xfId="0" applyFont="1" applyFill="1" applyBorder="1" applyAlignment="1">
      <alignment horizontal="left" vertical="center" indent="2"/>
    </xf>
    <xf numFmtId="0" fontId="29" fillId="24" borderId="82" xfId="0" applyFont="1" applyFill="1" applyBorder="1" applyAlignment="1">
      <alignment horizontal="left" vertical="center" indent="2"/>
    </xf>
    <xf numFmtId="0" fontId="0" fillId="0" borderId="0" xfId="0" applyAlignment="1">
      <alignment horizontal="center"/>
    </xf>
    <xf numFmtId="49" fontId="4" fillId="24" borderId="12" xfId="0" applyNumberFormat="1" applyFont="1" applyFill="1" applyBorder="1" applyAlignment="1">
      <alignment horizontal="center"/>
    </xf>
    <xf numFmtId="0" fontId="3" fillId="24" borderId="88" xfId="0" applyFont="1" applyFill="1" applyBorder="1" applyAlignment="1">
      <alignment horizontal="center"/>
    </xf>
    <xf numFmtId="0" fontId="3" fillId="24" borderId="81" xfId="0" applyFont="1" applyFill="1" applyBorder="1" applyAlignment="1">
      <alignment horizontal="center"/>
    </xf>
    <xf numFmtId="0" fontId="7" fillId="24" borderId="33" xfId="0" applyNumberFormat="1" applyFont="1" applyFill="1" applyBorder="1" applyAlignment="1">
      <alignment horizontal="center" vertical="center" wrapText="1"/>
    </xf>
    <xf numFmtId="0" fontId="7" fillId="24" borderId="33" xfId="0" applyNumberFormat="1" applyFont="1" applyFill="1" applyBorder="1" applyAlignment="1" applyProtection="1">
      <alignment horizontal="center" vertical="center" wrapText="1"/>
    </xf>
    <xf numFmtId="0" fontId="7" fillId="24" borderId="65" xfId="0" applyNumberFormat="1" applyFont="1" applyFill="1" applyBorder="1" applyAlignment="1" applyProtection="1">
      <alignment horizontal="center" vertical="center" wrapText="1"/>
    </xf>
    <xf numFmtId="164" fontId="7" fillId="0" borderId="12" xfId="0" applyNumberFormat="1" applyFont="1" applyFill="1" applyBorder="1" applyAlignment="1" applyProtection="1">
      <alignment horizontal="right"/>
      <protection locked="0"/>
    </xf>
    <xf numFmtId="164" fontId="7" fillId="0" borderId="26" xfId="0" applyNumberFormat="1" applyFont="1" applyFill="1" applyBorder="1" applyAlignment="1" applyProtection="1">
      <alignment horizontal="right"/>
      <protection locked="0"/>
    </xf>
    <xf numFmtId="0" fontId="7" fillId="24" borderId="37" xfId="0" applyNumberFormat="1" applyFont="1" applyFill="1" applyBorder="1" applyAlignment="1" applyProtection="1">
      <alignment horizontal="left" wrapText="1"/>
      <protection locked="0"/>
    </xf>
    <xf numFmtId="49" fontId="31" fillId="30" borderId="89" xfId="37" applyNumberFormat="1" applyFont="1" applyFill="1" applyBorder="1" applyAlignment="1">
      <alignment horizontal="right" indent="1"/>
    </xf>
    <xf numFmtId="49" fontId="31" fillId="30" borderId="83" xfId="37" applyNumberFormat="1" applyFont="1" applyFill="1" applyBorder="1" applyAlignment="1">
      <alignment horizontal="right" indent="1"/>
    </xf>
    <xf numFmtId="49" fontId="35" fillId="30" borderId="83" xfId="0" applyNumberFormat="1" applyFont="1" applyFill="1" applyBorder="1" applyAlignment="1">
      <alignment horizontal="left" wrapText="1" indent="1"/>
    </xf>
    <xf numFmtId="49" fontId="35" fillId="30" borderId="84" xfId="0" applyNumberFormat="1" applyFont="1" applyFill="1" applyBorder="1" applyAlignment="1">
      <alignment horizontal="left" wrapText="1" indent="1"/>
    </xf>
    <xf numFmtId="49" fontId="31" fillId="30" borderId="85" xfId="37" applyNumberFormat="1" applyFont="1" applyFill="1" applyBorder="1" applyAlignment="1">
      <alignment horizontal="right" indent="1"/>
    </xf>
    <xf numFmtId="49" fontId="31" fillId="30" borderId="0" xfId="37" applyNumberFormat="1" applyFont="1" applyFill="1" applyBorder="1" applyAlignment="1">
      <alignment horizontal="right" indent="1"/>
    </xf>
    <xf numFmtId="14" fontId="35" fillId="30" borderId="0" xfId="0" applyNumberFormat="1" applyFont="1" applyFill="1" applyBorder="1" applyAlignment="1">
      <alignment horizontal="left" indent="1"/>
    </xf>
    <xf numFmtId="14" fontId="35" fillId="30" borderId="68" xfId="0" applyNumberFormat="1" applyFont="1" applyFill="1" applyBorder="1" applyAlignment="1">
      <alignment horizontal="left" indent="1"/>
    </xf>
    <xf numFmtId="49" fontId="35" fillId="30" borderId="0" xfId="0" applyNumberFormat="1" applyFont="1" applyFill="1" applyBorder="1" applyAlignment="1">
      <alignment horizontal="left" indent="1"/>
    </xf>
    <xf numFmtId="49" fontId="35" fillId="30" borderId="68" xfId="0" applyNumberFormat="1" applyFont="1" applyFill="1" applyBorder="1" applyAlignment="1">
      <alignment horizontal="left" indent="1"/>
    </xf>
    <xf numFmtId="49" fontId="35" fillId="30" borderId="0" xfId="0" applyNumberFormat="1" applyFont="1" applyFill="1" applyBorder="1" applyAlignment="1">
      <alignment horizontal="left" wrapText="1" indent="1"/>
    </xf>
    <xf numFmtId="49" fontId="35" fillId="30" borderId="68" xfId="0" applyNumberFormat="1" applyFont="1" applyFill="1" applyBorder="1" applyAlignment="1">
      <alignment horizontal="left" wrapText="1" indent="1"/>
    </xf>
    <xf numFmtId="49" fontId="31" fillId="30" borderId="86" xfId="37" applyNumberFormat="1" applyFont="1" applyFill="1" applyBorder="1" applyAlignment="1">
      <alignment horizontal="right" indent="1"/>
    </xf>
    <xf numFmtId="49" fontId="31" fillId="30" borderId="87" xfId="37" applyNumberFormat="1" applyFont="1" applyFill="1" applyBorder="1" applyAlignment="1">
      <alignment horizontal="right" indent="1"/>
    </xf>
    <xf numFmtId="49" fontId="35" fillId="30" borderId="87" xfId="0" applyNumberFormat="1" applyFont="1" applyFill="1" applyBorder="1" applyAlignment="1">
      <alignment horizontal="left" wrapText="1" indent="1"/>
    </xf>
    <xf numFmtId="49" fontId="35" fillId="30" borderId="90" xfId="0" applyNumberFormat="1" applyFont="1" applyFill="1" applyBorder="1" applyAlignment="1">
      <alignment horizontal="left" wrapText="1" indent="1"/>
    </xf>
    <xf numFmtId="0" fontId="0" fillId="30" borderId="0" xfId="0" applyFill="1" applyAlignment="1">
      <alignment horizontal="center"/>
    </xf>
    <xf numFmtId="0" fontId="9" fillId="30" borderId="53" xfId="0" applyNumberFormat="1" applyFont="1" applyFill="1" applyBorder="1" applyAlignment="1" applyProtection="1">
      <alignment horizontal="left" indent="3"/>
      <protection locked="0"/>
    </xf>
    <xf numFmtId="49" fontId="9" fillId="30" borderId="25" xfId="0" applyNumberFormat="1" applyFont="1" applyFill="1" applyBorder="1" applyAlignment="1" applyProtection="1">
      <alignment horizontal="center"/>
      <protection locked="0"/>
    </xf>
    <xf numFmtId="49" fontId="3" fillId="30" borderId="34" xfId="0" applyNumberFormat="1" applyFont="1" applyFill="1" applyBorder="1" applyAlignment="1" applyProtection="1">
      <alignment horizontal="center"/>
      <protection locked="0"/>
    </xf>
    <xf numFmtId="49" fontId="3" fillId="30" borderId="58" xfId="0" applyNumberFormat="1" applyFont="1" applyFill="1" applyBorder="1" applyAlignment="1" applyProtection="1">
      <alignment horizontal="center"/>
      <protection locked="0"/>
    </xf>
    <xf numFmtId="49" fontId="3" fillId="30" borderId="70" xfId="0" applyNumberFormat="1" applyFont="1" applyFill="1" applyBorder="1" applyAlignment="1" applyProtection="1">
      <alignment horizontal="center"/>
      <protection locked="0"/>
    </xf>
    <xf numFmtId="49" fontId="3" fillId="30" borderId="12" xfId="0" applyNumberFormat="1" applyFont="1" applyFill="1" applyBorder="1" applyAlignment="1" applyProtection="1">
      <alignment horizontal="center"/>
      <protection locked="0"/>
    </xf>
    <xf numFmtId="49" fontId="3" fillId="30" borderId="26" xfId="0" applyNumberFormat="1" applyFont="1" applyFill="1" applyBorder="1" applyAlignment="1" applyProtection="1">
      <alignment horizontal="center"/>
      <protection locked="0"/>
    </xf>
    <xf numFmtId="164" fontId="3" fillId="30" borderId="34" xfId="0" applyNumberFormat="1" applyFont="1" applyFill="1" applyBorder="1" applyAlignment="1" applyProtection="1">
      <alignment horizontal="right"/>
      <protection locked="0"/>
    </xf>
    <xf numFmtId="164" fontId="3" fillId="30" borderId="69" xfId="0" applyNumberFormat="1" applyFont="1" applyFill="1" applyBorder="1" applyAlignment="1" applyProtection="1">
      <alignment horizontal="right"/>
      <protection locked="0"/>
    </xf>
    <xf numFmtId="0" fontId="3" fillId="30" borderId="51" xfId="0" applyNumberFormat="1" applyFont="1" applyFill="1" applyBorder="1" applyAlignment="1" applyProtection="1">
      <alignment horizontal="center"/>
      <protection locked="0"/>
    </xf>
    <xf numFmtId="49" fontId="34" fillId="30" borderId="0" xfId="0" applyNumberFormat="1" applyFont="1" applyFill="1" applyAlignment="1">
      <alignment horizontal="left"/>
    </xf>
  </cellXfs>
  <cellStyles count="44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Плохой 2" xfId="38"/>
    <cellStyle name="Пояснение 2" xfId="39"/>
    <cellStyle name="Примечание 2" xfId="40"/>
    <cellStyle name="Связанная ячейка 2" xfId="41"/>
    <cellStyle name="Текст предупреждения 2" xfId="42"/>
    <cellStyle name="Хороший 2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378</xdr:row>
      <xdr:rowOff>47625</xdr:rowOff>
    </xdr:from>
    <xdr:to>
      <xdr:col>3</xdr:col>
      <xdr:colOff>142875</xdr:colOff>
      <xdr:row>378</xdr:row>
      <xdr:rowOff>561975</xdr:rowOff>
    </xdr:to>
    <xdr:pic>
      <xdr:nvPicPr>
        <xdr:cNvPr id="56465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00625" y="484441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91"/>
  <sheetViews>
    <sheetView tabSelected="1" workbookViewId="0"/>
  </sheetViews>
  <sheetFormatPr defaultRowHeight="15"/>
  <cols>
    <col min="1" max="1" width="57.42578125" customWidth="1"/>
    <col min="2" max="2" width="10.7109375" customWidth="1"/>
    <col min="3" max="3" width="12.7109375" customWidth="1"/>
    <col min="4" max="4" width="4.7109375" customWidth="1"/>
    <col min="5" max="5" width="7" customWidth="1"/>
    <col min="6" max="6" width="10.7109375" customWidth="1"/>
    <col min="7" max="7" width="4.7109375" customWidth="1"/>
    <col min="8" max="8" width="13.7109375" customWidth="1"/>
    <col min="9" max="9" width="15.7109375" customWidth="1"/>
    <col min="10" max="10" width="24.85546875" hidden="1" customWidth="1"/>
    <col min="11" max="11" width="19" style="122" hidden="1" customWidth="1"/>
    <col min="12" max="12" width="9.140625" style="122" hidden="1" customWidth="1"/>
    <col min="13" max="13" width="0" hidden="1" customWidth="1"/>
  </cols>
  <sheetData>
    <row r="1" spans="1:12">
      <c r="A1" s="48"/>
      <c r="B1" s="49"/>
      <c r="C1" s="49"/>
      <c r="D1" s="49"/>
      <c r="E1" s="49"/>
      <c r="F1" s="49"/>
      <c r="G1" s="49"/>
      <c r="H1" s="49"/>
      <c r="I1" s="49"/>
    </row>
    <row r="2" spans="1:12" ht="15.75" thickBot="1">
      <c r="A2" s="316" t="s">
        <v>158</v>
      </c>
      <c r="B2" s="316"/>
      <c r="C2" s="316"/>
      <c r="D2" s="316"/>
      <c r="E2" s="316"/>
      <c r="F2" s="316"/>
      <c r="G2" s="316"/>
      <c r="H2" s="317"/>
      <c r="I2" s="33" t="s">
        <v>0</v>
      </c>
      <c r="K2" s="122" t="s">
        <v>145</v>
      </c>
      <c r="L2" s="122" t="s">
        <v>283</v>
      </c>
    </row>
    <row r="3" spans="1:12" ht="23.25">
      <c r="A3" s="27" t="s">
        <v>138</v>
      </c>
      <c r="B3" s="344" t="s">
        <v>280</v>
      </c>
      <c r="C3" s="344"/>
      <c r="D3" s="1"/>
      <c r="E3" s="1"/>
      <c r="F3" s="1"/>
      <c r="G3" s="1"/>
      <c r="H3" s="46" t="s">
        <v>1</v>
      </c>
      <c r="I3" s="28" t="s">
        <v>2</v>
      </c>
      <c r="K3" s="122" t="s">
        <v>146</v>
      </c>
      <c r="L3" s="122" t="s">
        <v>286</v>
      </c>
    </row>
    <row r="4" spans="1:12">
      <c r="A4" s="27"/>
      <c r="B4" s="320"/>
      <c r="C4" s="320"/>
      <c r="D4" s="320"/>
      <c r="E4" s="320"/>
      <c r="F4" s="320"/>
      <c r="G4" s="320"/>
      <c r="H4" s="46" t="s">
        <v>3</v>
      </c>
      <c r="I4" s="37">
        <v>43466</v>
      </c>
      <c r="K4" s="122" t="s">
        <v>147</v>
      </c>
      <c r="L4" s="122" t="s">
        <v>289</v>
      </c>
    </row>
    <row r="5" spans="1:12">
      <c r="A5" s="2" t="s">
        <v>4</v>
      </c>
      <c r="B5" s="275" t="s">
        <v>282</v>
      </c>
      <c r="C5" s="275"/>
      <c r="D5" s="275"/>
      <c r="E5" s="275"/>
      <c r="F5" s="275"/>
      <c r="G5" s="275"/>
      <c r="H5" s="47"/>
      <c r="I5" s="38"/>
      <c r="K5" s="122" t="s">
        <v>148</v>
      </c>
      <c r="L5" s="122" t="s">
        <v>287</v>
      </c>
    </row>
    <row r="6" spans="1:12">
      <c r="A6" s="4" t="s">
        <v>5</v>
      </c>
      <c r="B6" s="275"/>
      <c r="C6" s="275"/>
      <c r="D6" s="275"/>
      <c r="E6" s="275"/>
      <c r="F6" s="275"/>
      <c r="G6" s="275"/>
      <c r="H6" s="47" t="s">
        <v>140</v>
      </c>
      <c r="I6" s="38" t="s">
        <v>281</v>
      </c>
      <c r="K6" s="122" t="s">
        <v>149</v>
      </c>
      <c r="L6" s="122" t="s">
        <v>285</v>
      </c>
    </row>
    <row r="7" spans="1:12" ht="23.25">
      <c r="A7" s="4" t="s">
        <v>6</v>
      </c>
      <c r="B7" s="276"/>
      <c r="C7" s="276"/>
      <c r="D7" s="276"/>
      <c r="E7" s="276"/>
      <c r="F7" s="276"/>
      <c r="G7" s="276"/>
      <c r="H7" s="47" t="s">
        <v>141</v>
      </c>
      <c r="I7" s="39" t="s">
        <v>283</v>
      </c>
      <c r="K7" s="122" t="s">
        <v>150</v>
      </c>
    </row>
    <row r="8" spans="1:12">
      <c r="A8" s="5" t="s">
        <v>7</v>
      </c>
      <c r="B8" s="352" t="s">
        <v>279</v>
      </c>
      <c r="C8" s="352"/>
      <c r="D8" s="352"/>
      <c r="E8" s="352"/>
      <c r="F8" s="352"/>
      <c r="G8" s="352"/>
      <c r="H8" s="47" t="s">
        <v>139</v>
      </c>
      <c r="I8" s="39" t="s">
        <v>379</v>
      </c>
      <c r="K8" s="122" t="s">
        <v>151</v>
      </c>
    </row>
    <row r="9" spans="1:12">
      <c r="A9" s="5" t="s">
        <v>278</v>
      </c>
      <c r="B9" s="277"/>
      <c r="C9" s="277"/>
      <c r="D9" s="277"/>
      <c r="E9" s="277"/>
      <c r="F9" s="277"/>
      <c r="G9" s="277"/>
      <c r="H9" s="47"/>
      <c r="I9" s="39"/>
      <c r="K9" s="122" t="s">
        <v>152</v>
      </c>
      <c r="L9" s="122" t="s">
        <v>288</v>
      </c>
    </row>
    <row r="10" spans="1:12" ht="15.75" thickBot="1">
      <c r="A10" s="6" t="s">
        <v>8</v>
      </c>
      <c r="B10" s="278"/>
      <c r="C10" s="278"/>
      <c r="D10" s="278"/>
      <c r="E10" s="278"/>
      <c r="F10" s="278"/>
      <c r="G10" s="278"/>
      <c r="H10" s="47" t="s">
        <v>142</v>
      </c>
      <c r="I10" s="36">
        <v>383</v>
      </c>
      <c r="K10" s="122" t="s">
        <v>153</v>
      </c>
    </row>
    <row r="11" spans="1:12">
      <c r="A11" s="7"/>
      <c r="B11" s="119"/>
      <c r="C11" s="120"/>
      <c r="D11" s="121"/>
      <c r="E11" s="121"/>
      <c r="F11" s="121"/>
      <c r="G11" s="121"/>
      <c r="H11" s="8"/>
      <c r="I11" s="3"/>
      <c r="K11" s="122" t="s">
        <v>154</v>
      </c>
      <c r="L11" s="122" t="s">
        <v>284</v>
      </c>
    </row>
    <row r="12" spans="1:12">
      <c r="A12" s="9" t="s">
        <v>9</v>
      </c>
      <c r="B12" s="9"/>
      <c r="C12" s="9"/>
      <c r="D12" s="9"/>
      <c r="E12" s="9"/>
      <c r="F12" s="9"/>
      <c r="G12" s="9"/>
      <c r="H12" s="50"/>
      <c r="I12" s="2"/>
      <c r="K12" s="122" t="s">
        <v>159</v>
      </c>
    </row>
    <row r="13" spans="1:12" ht="27" customHeight="1">
      <c r="A13" s="150" t="s">
        <v>10</v>
      </c>
      <c r="B13" s="148" t="s">
        <v>11</v>
      </c>
      <c r="C13" s="148" t="s">
        <v>12</v>
      </c>
      <c r="D13" s="252" t="s">
        <v>13</v>
      </c>
      <c r="E13" s="252"/>
      <c r="F13" s="252"/>
      <c r="G13" s="252"/>
      <c r="H13" s="252" t="s">
        <v>14</v>
      </c>
      <c r="I13" s="283"/>
      <c r="K13" s="122" t="s">
        <v>160</v>
      </c>
    </row>
    <row r="14" spans="1:12" ht="12.75" customHeight="1" thickBot="1">
      <c r="A14" s="10">
        <v>1</v>
      </c>
      <c r="B14" s="11">
        <v>2</v>
      </c>
      <c r="C14" s="11">
        <v>3</v>
      </c>
      <c r="D14" s="285">
        <v>4</v>
      </c>
      <c r="E14" s="285"/>
      <c r="F14" s="285"/>
      <c r="G14" s="285"/>
      <c r="H14" s="248">
        <v>5</v>
      </c>
      <c r="I14" s="284"/>
      <c r="K14" s="122" t="s">
        <v>161</v>
      </c>
    </row>
    <row r="15" spans="1:12">
      <c r="A15" s="35" t="s">
        <v>15</v>
      </c>
      <c r="B15" s="51" t="s">
        <v>16</v>
      </c>
      <c r="C15" s="52"/>
      <c r="D15" s="262">
        <f>SUM(D16,D59,D67)</f>
        <v>852325797.09000003</v>
      </c>
      <c r="E15" s="263"/>
      <c r="F15" s="263"/>
      <c r="G15" s="264"/>
      <c r="H15" s="281">
        <f>SUM(H16,H59,H67)</f>
        <v>17274485.390000001</v>
      </c>
      <c r="I15" s="282"/>
      <c r="K15" s="122" t="s">
        <v>162</v>
      </c>
    </row>
    <row r="16" spans="1:12">
      <c r="A16" s="53" t="s">
        <v>17</v>
      </c>
      <c r="B16" s="54" t="s">
        <v>18</v>
      </c>
      <c r="C16" s="55" t="s">
        <v>345</v>
      </c>
      <c r="D16" s="265">
        <f>SUM(D18:D19,D30,D41,D48,D53,D54)</f>
        <v>815397506.33000004</v>
      </c>
      <c r="E16" s="266"/>
      <c r="F16" s="266"/>
      <c r="G16" s="267"/>
      <c r="H16" s="318">
        <f>SUM(H18:H19,H30,H41,H48,H53,H54)</f>
        <v>11965972.41</v>
      </c>
      <c r="I16" s="319"/>
      <c r="K16" s="122" t="s">
        <v>163</v>
      </c>
    </row>
    <row r="17" spans="1:11">
      <c r="A17" s="56" t="s">
        <v>19</v>
      </c>
      <c r="B17" s="57"/>
      <c r="C17" s="58"/>
      <c r="D17" s="195"/>
      <c r="E17" s="196"/>
      <c r="F17" s="196"/>
      <c r="G17" s="197"/>
      <c r="H17" s="193"/>
      <c r="I17" s="194"/>
      <c r="K17" s="122" t="s">
        <v>164</v>
      </c>
    </row>
    <row r="18" spans="1:11">
      <c r="A18" s="59" t="s">
        <v>20</v>
      </c>
      <c r="B18" s="60" t="s">
        <v>21</v>
      </c>
      <c r="C18" s="61" t="s">
        <v>346</v>
      </c>
      <c r="D18" s="242">
        <v>194453921.30000001</v>
      </c>
      <c r="E18" s="243"/>
      <c r="F18" s="243"/>
      <c r="G18" s="244"/>
      <c r="H18" s="279">
        <v>100</v>
      </c>
      <c r="I18" s="280"/>
      <c r="K18" s="122" t="s">
        <v>165</v>
      </c>
    </row>
    <row r="19" spans="1:11">
      <c r="A19" s="59" t="s">
        <v>22</v>
      </c>
      <c r="B19" s="54" t="s">
        <v>23</v>
      </c>
      <c r="C19" s="55" t="s">
        <v>42</v>
      </c>
      <c r="D19" s="265">
        <f>SUM(D21:D22,D23,D24,D25,D26,D27,D28,D29)</f>
        <v>15865215.82</v>
      </c>
      <c r="E19" s="266"/>
      <c r="F19" s="266"/>
      <c r="G19" s="267"/>
      <c r="H19" s="204">
        <v>10898671.029999999</v>
      </c>
      <c r="I19" s="205"/>
      <c r="K19" s="122" t="s">
        <v>166</v>
      </c>
    </row>
    <row r="20" spans="1:11">
      <c r="A20" s="62" t="s">
        <v>19</v>
      </c>
      <c r="B20" s="57"/>
      <c r="C20" s="63"/>
      <c r="D20" s="195"/>
      <c r="E20" s="196"/>
      <c r="F20" s="196"/>
      <c r="G20" s="197"/>
      <c r="H20" s="193"/>
      <c r="I20" s="194"/>
      <c r="K20" s="122" t="s">
        <v>167</v>
      </c>
    </row>
    <row r="21" spans="1:11">
      <c r="A21" s="64" t="s">
        <v>219</v>
      </c>
      <c r="B21" s="60" t="s">
        <v>25</v>
      </c>
      <c r="C21" s="61" t="s">
        <v>212</v>
      </c>
      <c r="D21" s="242">
        <v>8038204.7599999998</v>
      </c>
      <c r="E21" s="243"/>
      <c r="F21" s="243"/>
      <c r="G21" s="244"/>
      <c r="H21" s="310"/>
      <c r="I21" s="311"/>
      <c r="K21" s="122" t="s">
        <v>191</v>
      </c>
    </row>
    <row r="22" spans="1:11">
      <c r="A22" s="181" t="s">
        <v>227</v>
      </c>
      <c r="B22" s="54" t="s">
        <v>26</v>
      </c>
      <c r="C22" s="55" t="s">
        <v>213</v>
      </c>
      <c r="D22" s="198"/>
      <c r="E22" s="199"/>
      <c r="F22" s="199"/>
      <c r="G22" s="200"/>
      <c r="H22" s="193"/>
      <c r="I22" s="194"/>
      <c r="K22" s="122" t="s">
        <v>192</v>
      </c>
    </row>
    <row r="23" spans="1:11">
      <c r="A23" s="181" t="s">
        <v>220</v>
      </c>
      <c r="B23" s="54" t="s">
        <v>205</v>
      </c>
      <c r="C23" s="55" t="s">
        <v>44</v>
      </c>
      <c r="D23" s="198">
        <v>7490501.1799999997</v>
      </c>
      <c r="E23" s="199"/>
      <c r="F23" s="199"/>
      <c r="G23" s="200"/>
      <c r="H23" s="193"/>
      <c r="I23" s="194"/>
    </row>
    <row r="24" spans="1:11">
      <c r="A24" s="181" t="s">
        <v>221</v>
      </c>
      <c r="B24" s="54" t="s">
        <v>206</v>
      </c>
      <c r="C24" s="55" t="s">
        <v>46</v>
      </c>
      <c r="D24" s="198"/>
      <c r="E24" s="199"/>
      <c r="F24" s="199"/>
      <c r="G24" s="200"/>
      <c r="H24" s="193"/>
      <c r="I24" s="194"/>
    </row>
    <row r="25" spans="1:11">
      <c r="A25" s="181" t="s">
        <v>222</v>
      </c>
      <c r="B25" s="54" t="s">
        <v>207</v>
      </c>
      <c r="C25" s="55" t="s">
        <v>214</v>
      </c>
      <c r="D25" s="198"/>
      <c r="E25" s="199"/>
      <c r="F25" s="199"/>
      <c r="G25" s="200"/>
      <c r="H25" s="193"/>
      <c r="I25" s="194"/>
    </row>
    <row r="26" spans="1:11">
      <c r="A26" s="181" t="s">
        <v>223</v>
      </c>
      <c r="B26" s="54" t="s">
        <v>208</v>
      </c>
      <c r="C26" s="55" t="s">
        <v>215</v>
      </c>
      <c r="D26" s="198"/>
      <c r="E26" s="199"/>
      <c r="F26" s="199"/>
      <c r="G26" s="200"/>
      <c r="H26" s="193"/>
      <c r="I26" s="194"/>
    </row>
    <row r="27" spans="1:11">
      <c r="A27" s="181" t="s">
        <v>224</v>
      </c>
      <c r="B27" s="54" t="s">
        <v>209</v>
      </c>
      <c r="C27" s="55" t="s">
        <v>216</v>
      </c>
      <c r="D27" s="198"/>
      <c r="E27" s="199"/>
      <c r="F27" s="199"/>
      <c r="G27" s="200"/>
      <c r="H27" s="193"/>
      <c r="I27" s="194"/>
    </row>
    <row r="28" spans="1:11" ht="23.25">
      <c r="A28" s="181" t="s">
        <v>225</v>
      </c>
      <c r="B28" s="54" t="s">
        <v>210</v>
      </c>
      <c r="C28" s="55" t="s">
        <v>217</v>
      </c>
      <c r="D28" s="198"/>
      <c r="E28" s="199"/>
      <c r="F28" s="199"/>
      <c r="G28" s="200"/>
      <c r="H28" s="193"/>
      <c r="I28" s="194"/>
    </row>
    <row r="29" spans="1:11">
      <c r="A29" s="181" t="s">
        <v>226</v>
      </c>
      <c r="B29" s="54" t="s">
        <v>211</v>
      </c>
      <c r="C29" s="55" t="s">
        <v>218</v>
      </c>
      <c r="D29" s="198">
        <v>336509.88</v>
      </c>
      <c r="E29" s="199"/>
      <c r="F29" s="199"/>
      <c r="G29" s="200"/>
      <c r="H29" s="193"/>
      <c r="I29" s="194"/>
    </row>
    <row r="30" spans="1:11">
      <c r="A30" s="67" t="s">
        <v>228</v>
      </c>
      <c r="B30" s="54" t="s">
        <v>27</v>
      </c>
      <c r="C30" s="55" t="s">
        <v>301</v>
      </c>
      <c r="D30" s="265">
        <f>SUM(D32:D33,D34,D35,D36)</f>
        <v>689</v>
      </c>
      <c r="E30" s="266"/>
      <c r="F30" s="266"/>
      <c r="G30" s="267"/>
      <c r="H30" s="204">
        <v>73958.179999999993</v>
      </c>
      <c r="I30" s="205"/>
      <c r="K30" s="122" t="s">
        <v>193</v>
      </c>
    </row>
    <row r="31" spans="1:11">
      <c r="A31" s="68" t="s">
        <v>19</v>
      </c>
      <c r="B31" s="57"/>
      <c r="C31" s="58"/>
      <c r="D31" s="195"/>
      <c r="E31" s="196"/>
      <c r="F31" s="196"/>
      <c r="G31" s="197"/>
      <c r="H31" s="193"/>
      <c r="I31" s="194"/>
      <c r="K31" s="122" t="s">
        <v>194</v>
      </c>
    </row>
    <row r="32" spans="1:11" ht="23.25">
      <c r="A32" s="69" t="s">
        <v>229</v>
      </c>
      <c r="B32" s="60" t="s">
        <v>28</v>
      </c>
      <c r="C32" s="61" t="s">
        <v>235</v>
      </c>
      <c r="D32" s="242"/>
      <c r="E32" s="243"/>
      <c r="F32" s="243"/>
      <c r="G32" s="244"/>
      <c r="H32" s="310"/>
      <c r="I32" s="311"/>
    </row>
    <row r="33" spans="1:12" ht="23.25">
      <c r="A33" s="65" t="s">
        <v>239</v>
      </c>
      <c r="B33" s="60" t="s">
        <v>230</v>
      </c>
      <c r="C33" s="61" t="s">
        <v>231</v>
      </c>
      <c r="D33" s="242"/>
      <c r="E33" s="243"/>
      <c r="F33" s="243"/>
      <c r="G33" s="244"/>
      <c r="H33" s="193"/>
      <c r="I33" s="194"/>
    </row>
    <row r="34" spans="1:12" ht="23.25">
      <c r="A34" s="65" t="s">
        <v>240</v>
      </c>
      <c r="B34" s="60" t="s">
        <v>232</v>
      </c>
      <c r="C34" s="61" t="s">
        <v>236</v>
      </c>
      <c r="D34" s="242"/>
      <c r="E34" s="243"/>
      <c r="F34" s="243"/>
      <c r="G34" s="244"/>
      <c r="H34" s="193"/>
      <c r="I34" s="194"/>
    </row>
    <row r="35" spans="1:12">
      <c r="A35" s="65" t="s">
        <v>241</v>
      </c>
      <c r="B35" s="60" t="s">
        <v>233</v>
      </c>
      <c r="C35" s="61" t="s">
        <v>237</v>
      </c>
      <c r="D35" s="242">
        <v>689</v>
      </c>
      <c r="E35" s="243"/>
      <c r="F35" s="243"/>
      <c r="G35" s="244"/>
      <c r="H35" s="193"/>
      <c r="I35" s="194"/>
    </row>
    <row r="36" spans="1:12" ht="15.75" thickBot="1">
      <c r="A36" s="65" t="s">
        <v>242</v>
      </c>
      <c r="B36" s="75" t="s">
        <v>234</v>
      </c>
      <c r="C36" s="89" t="s">
        <v>238</v>
      </c>
      <c r="D36" s="206"/>
      <c r="E36" s="207"/>
      <c r="F36" s="207"/>
      <c r="G36" s="208"/>
      <c r="H36" s="209"/>
      <c r="I36" s="210"/>
    </row>
    <row r="37" spans="1:12">
      <c r="A37" s="29"/>
      <c r="B37" s="12"/>
      <c r="C37" s="12"/>
      <c r="D37" s="14"/>
      <c r="E37" s="14"/>
      <c r="F37" s="14"/>
      <c r="G37" s="14"/>
      <c r="H37" s="41"/>
      <c r="I37" s="327" t="s">
        <v>40</v>
      </c>
    </row>
    <row r="38" spans="1:12">
      <c r="A38" s="34"/>
      <c r="B38" s="12"/>
      <c r="C38" s="12"/>
      <c r="D38" s="77"/>
      <c r="E38" s="77"/>
      <c r="F38" s="77"/>
      <c r="G38" s="77"/>
      <c r="H38" s="78"/>
      <c r="I38" s="328"/>
    </row>
    <row r="39" spans="1:12" ht="27" customHeight="1">
      <c r="A39" s="79" t="s">
        <v>10</v>
      </c>
      <c r="B39" s="80" t="s">
        <v>11</v>
      </c>
      <c r="C39" s="80" t="s">
        <v>12</v>
      </c>
      <c r="D39" s="252" t="s">
        <v>13</v>
      </c>
      <c r="E39" s="252"/>
      <c r="F39" s="252"/>
      <c r="G39" s="252"/>
      <c r="H39" s="314" t="s">
        <v>14</v>
      </c>
      <c r="I39" s="315"/>
    </row>
    <row r="40" spans="1:12" ht="15.75" thickBot="1">
      <c r="A40" s="79">
        <v>1</v>
      </c>
      <c r="B40" s="149">
        <v>2</v>
      </c>
      <c r="C40" s="149">
        <v>3</v>
      </c>
      <c r="D40" s="347">
        <v>4</v>
      </c>
      <c r="E40" s="347"/>
      <c r="F40" s="347"/>
      <c r="G40" s="347"/>
      <c r="H40" s="348">
        <v>5</v>
      </c>
      <c r="I40" s="349"/>
    </row>
    <row r="41" spans="1:12">
      <c r="A41" s="67" t="s">
        <v>244</v>
      </c>
      <c r="B41" s="51" t="s">
        <v>29</v>
      </c>
      <c r="C41" s="52" t="s">
        <v>302</v>
      </c>
      <c r="D41" s="198">
        <v>4365811.92</v>
      </c>
      <c r="E41" s="199"/>
      <c r="F41" s="199"/>
      <c r="G41" s="200"/>
      <c r="H41" s="204">
        <v>842851.04</v>
      </c>
      <c r="I41" s="205"/>
      <c r="K41" s="123" t="s">
        <v>168</v>
      </c>
      <c r="L41" s="123"/>
    </row>
    <row r="42" spans="1:12" ht="15" customHeight="1">
      <c r="A42" s="84" t="s">
        <v>19</v>
      </c>
      <c r="B42" s="57"/>
      <c r="C42" s="58"/>
      <c r="D42" s="195"/>
      <c r="E42" s="196"/>
      <c r="F42" s="196"/>
      <c r="G42" s="197"/>
      <c r="H42" s="193"/>
      <c r="I42" s="194"/>
      <c r="K42" s="123"/>
      <c r="L42" s="123"/>
    </row>
    <row r="43" spans="1:12" ht="23.25">
      <c r="A43" s="182" t="s">
        <v>245</v>
      </c>
      <c r="B43" s="60" t="s">
        <v>243</v>
      </c>
      <c r="C43" s="81" t="s">
        <v>320</v>
      </c>
      <c r="D43" s="279">
        <v>15530.6</v>
      </c>
      <c r="E43" s="350"/>
      <c r="F43" s="350"/>
      <c r="G43" s="351"/>
      <c r="H43" s="310"/>
      <c r="I43" s="311"/>
      <c r="K43" s="123"/>
      <c r="L43" s="123"/>
    </row>
    <row r="44" spans="1:12">
      <c r="A44" s="183" t="s">
        <v>254</v>
      </c>
      <c r="B44" s="60" t="s">
        <v>246</v>
      </c>
      <c r="C44" s="81" t="s">
        <v>250</v>
      </c>
      <c r="D44" s="279"/>
      <c r="E44" s="350"/>
      <c r="F44" s="350"/>
      <c r="G44" s="351"/>
      <c r="H44" s="193"/>
      <c r="I44" s="194"/>
      <c r="K44" s="123"/>
      <c r="L44" s="123"/>
    </row>
    <row r="45" spans="1:12">
      <c r="A45" s="183" t="s">
        <v>255</v>
      </c>
      <c r="B45" s="60" t="s">
        <v>247</v>
      </c>
      <c r="C45" s="81" t="s">
        <v>251</v>
      </c>
      <c r="D45" s="279"/>
      <c r="E45" s="350"/>
      <c r="F45" s="350"/>
      <c r="G45" s="351"/>
      <c r="H45" s="193"/>
      <c r="I45" s="194"/>
      <c r="K45" s="123"/>
      <c r="L45" s="123"/>
    </row>
    <row r="46" spans="1:12" ht="23.25">
      <c r="A46" s="183" t="s">
        <v>256</v>
      </c>
      <c r="B46" s="60" t="s">
        <v>248</v>
      </c>
      <c r="C46" s="81" t="s">
        <v>252</v>
      </c>
      <c r="D46" s="279"/>
      <c r="E46" s="350"/>
      <c r="F46" s="350"/>
      <c r="G46" s="351"/>
      <c r="H46" s="193"/>
      <c r="I46" s="194"/>
      <c r="K46" s="123"/>
      <c r="L46" s="123"/>
    </row>
    <row r="47" spans="1:12">
      <c r="A47" s="183" t="s">
        <v>257</v>
      </c>
      <c r="B47" s="60" t="s">
        <v>249</v>
      </c>
      <c r="C47" s="81" t="s">
        <v>253</v>
      </c>
      <c r="D47" s="279">
        <v>4350281.32</v>
      </c>
      <c r="E47" s="350"/>
      <c r="F47" s="350"/>
      <c r="G47" s="351"/>
      <c r="H47" s="193"/>
      <c r="I47" s="194"/>
      <c r="K47" s="123"/>
      <c r="L47" s="123"/>
    </row>
    <row r="48" spans="1:12">
      <c r="A48" s="70" t="s">
        <v>30</v>
      </c>
      <c r="B48" s="54" t="s">
        <v>31</v>
      </c>
      <c r="C48" s="55" t="s">
        <v>303</v>
      </c>
      <c r="D48" s="201">
        <f>SUM(D50:D52)</f>
        <v>600313324.32000005</v>
      </c>
      <c r="E48" s="202"/>
      <c r="F48" s="202"/>
      <c r="G48" s="203"/>
      <c r="H48" s="308">
        <f>SUM(H50:H52)</f>
        <v>0</v>
      </c>
      <c r="I48" s="309"/>
      <c r="K48" s="123" t="s">
        <v>169</v>
      </c>
      <c r="L48" s="123"/>
    </row>
    <row r="49" spans="1:11">
      <c r="A49" s="71" t="s">
        <v>32</v>
      </c>
      <c r="B49" s="57"/>
      <c r="C49" s="58"/>
      <c r="D49" s="195"/>
      <c r="E49" s="196"/>
      <c r="F49" s="196"/>
      <c r="G49" s="197"/>
      <c r="H49" s="193"/>
      <c r="I49" s="194"/>
      <c r="K49" s="122" t="s">
        <v>186</v>
      </c>
    </row>
    <row r="50" spans="1:11">
      <c r="A50" s="72" t="s">
        <v>33</v>
      </c>
      <c r="B50" s="60" t="s">
        <v>34</v>
      </c>
      <c r="C50" s="61" t="s">
        <v>351</v>
      </c>
      <c r="D50" s="242">
        <v>600313324.32000005</v>
      </c>
      <c r="E50" s="243"/>
      <c r="F50" s="243"/>
      <c r="G50" s="244"/>
      <c r="H50" s="279"/>
      <c r="I50" s="280"/>
      <c r="K50" s="122" t="s">
        <v>187</v>
      </c>
    </row>
    <row r="51" spans="1:11" ht="23.25">
      <c r="A51" s="73" t="s">
        <v>35</v>
      </c>
      <c r="B51" s="54" t="s">
        <v>36</v>
      </c>
      <c r="C51" s="55" t="s">
        <v>352</v>
      </c>
      <c r="D51" s="198"/>
      <c r="E51" s="199"/>
      <c r="F51" s="199"/>
      <c r="G51" s="200"/>
      <c r="H51" s="204"/>
      <c r="I51" s="205"/>
      <c r="K51" s="122" t="s">
        <v>188</v>
      </c>
    </row>
    <row r="52" spans="1:11">
      <c r="A52" s="74" t="s">
        <v>37</v>
      </c>
      <c r="B52" s="54" t="s">
        <v>38</v>
      </c>
      <c r="C52" s="55" t="s">
        <v>353</v>
      </c>
      <c r="D52" s="198"/>
      <c r="E52" s="199"/>
      <c r="F52" s="199"/>
      <c r="G52" s="200"/>
      <c r="H52" s="204"/>
      <c r="I52" s="205"/>
      <c r="K52" s="122" t="s">
        <v>189</v>
      </c>
    </row>
    <row r="53" spans="1:11">
      <c r="A53" s="67" t="s">
        <v>258</v>
      </c>
      <c r="B53" s="54" t="s">
        <v>39</v>
      </c>
      <c r="C53" s="55" t="s">
        <v>304</v>
      </c>
      <c r="D53" s="198"/>
      <c r="E53" s="199"/>
      <c r="F53" s="199"/>
      <c r="G53" s="200"/>
      <c r="H53" s="204"/>
      <c r="I53" s="205"/>
      <c r="K53" s="122" t="s">
        <v>190</v>
      </c>
    </row>
    <row r="54" spans="1:11">
      <c r="A54" s="85" t="s">
        <v>41</v>
      </c>
      <c r="B54" s="60" t="s">
        <v>42</v>
      </c>
      <c r="C54" s="81" t="s">
        <v>305</v>
      </c>
      <c r="D54" s="242">
        <v>398543.97</v>
      </c>
      <c r="E54" s="243"/>
      <c r="F54" s="243"/>
      <c r="G54" s="244"/>
      <c r="H54" s="279">
        <v>150392.16</v>
      </c>
      <c r="I54" s="280"/>
    </row>
    <row r="55" spans="1:11">
      <c r="A55" s="72" t="s">
        <v>24</v>
      </c>
      <c r="B55" s="57"/>
      <c r="C55" s="58"/>
      <c r="D55" s="195"/>
      <c r="E55" s="196"/>
      <c r="F55" s="196"/>
      <c r="G55" s="197"/>
      <c r="H55" s="193"/>
      <c r="I55" s="194"/>
    </row>
    <row r="56" spans="1:11">
      <c r="A56" s="72" t="s">
        <v>259</v>
      </c>
      <c r="B56" s="60" t="s">
        <v>213</v>
      </c>
      <c r="C56" s="61" t="s">
        <v>260</v>
      </c>
      <c r="D56" s="242"/>
      <c r="E56" s="243"/>
      <c r="F56" s="243"/>
      <c r="G56" s="244"/>
      <c r="H56" s="312"/>
      <c r="I56" s="313"/>
    </row>
    <row r="57" spans="1:11">
      <c r="A57" s="73" t="s">
        <v>43</v>
      </c>
      <c r="B57" s="60" t="s">
        <v>44</v>
      </c>
      <c r="C57" s="61" t="s">
        <v>260</v>
      </c>
      <c r="D57" s="242"/>
      <c r="E57" s="243"/>
      <c r="F57" s="243"/>
      <c r="G57" s="244"/>
      <c r="H57" s="279"/>
      <c r="I57" s="280"/>
    </row>
    <row r="58" spans="1:11">
      <c r="A58" s="74" t="s">
        <v>45</v>
      </c>
      <c r="B58" s="60" t="s">
        <v>46</v>
      </c>
      <c r="C58" s="81" t="s">
        <v>260</v>
      </c>
      <c r="D58" s="198"/>
      <c r="E58" s="199"/>
      <c r="F58" s="199"/>
      <c r="G58" s="200"/>
      <c r="H58" s="204"/>
      <c r="I58" s="205"/>
    </row>
    <row r="59" spans="1:11">
      <c r="A59" s="82" t="s">
        <v>47</v>
      </c>
      <c r="B59" s="60" t="s">
        <v>301</v>
      </c>
      <c r="C59" s="81"/>
      <c r="D59" s="265">
        <f>D61</f>
        <v>6531890.7599999998</v>
      </c>
      <c r="E59" s="266"/>
      <c r="F59" s="266"/>
      <c r="G59" s="267"/>
      <c r="H59" s="318">
        <f>H61</f>
        <v>5308512.9800000004</v>
      </c>
      <c r="I59" s="319"/>
    </row>
    <row r="60" spans="1:11">
      <c r="A60" s="83" t="s">
        <v>19</v>
      </c>
      <c r="B60" s="57"/>
      <c r="C60" s="58"/>
      <c r="D60" s="195"/>
      <c r="E60" s="196"/>
      <c r="F60" s="196"/>
      <c r="G60" s="197"/>
      <c r="H60" s="193"/>
      <c r="I60" s="194"/>
    </row>
    <row r="61" spans="1:11">
      <c r="A61" s="70" t="s">
        <v>48</v>
      </c>
      <c r="B61" s="60" t="s">
        <v>302</v>
      </c>
      <c r="C61" s="61" t="s">
        <v>347</v>
      </c>
      <c r="D61" s="259">
        <f>SUM(D63:D66)</f>
        <v>6531890.7599999998</v>
      </c>
      <c r="E61" s="260"/>
      <c r="F61" s="260"/>
      <c r="G61" s="261"/>
      <c r="H61" s="321">
        <f>SUM(H63:I66)</f>
        <v>5308512.9800000004</v>
      </c>
      <c r="I61" s="322"/>
    </row>
    <row r="62" spans="1:11">
      <c r="A62" s="71" t="s">
        <v>32</v>
      </c>
      <c r="B62" s="57"/>
      <c r="C62" s="58"/>
      <c r="D62" s="195"/>
      <c r="E62" s="196"/>
      <c r="F62" s="196"/>
      <c r="G62" s="197"/>
      <c r="H62" s="193"/>
      <c r="I62" s="194"/>
    </row>
    <row r="63" spans="1:11">
      <c r="A63" s="74" t="s">
        <v>49</v>
      </c>
      <c r="B63" s="60" t="s">
        <v>320</v>
      </c>
      <c r="C63" s="61" t="s">
        <v>354</v>
      </c>
      <c r="D63" s="242">
        <v>1371703.79</v>
      </c>
      <c r="E63" s="243"/>
      <c r="F63" s="243"/>
      <c r="G63" s="244"/>
      <c r="H63" s="279">
        <v>3556668.48</v>
      </c>
      <c r="I63" s="280"/>
    </row>
    <row r="64" spans="1:11">
      <c r="A64" s="74" t="s">
        <v>50</v>
      </c>
      <c r="B64" s="54" t="s">
        <v>250</v>
      </c>
      <c r="C64" s="55" t="s">
        <v>355</v>
      </c>
      <c r="D64" s="198"/>
      <c r="E64" s="199"/>
      <c r="F64" s="199"/>
      <c r="G64" s="200"/>
      <c r="H64" s="204"/>
      <c r="I64" s="205"/>
    </row>
    <row r="65" spans="1:9">
      <c r="A65" s="72" t="s">
        <v>51</v>
      </c>
      <c r="B65" s="54" t="s">
        <v>251</v>
      </c>
      <c r="C65" s="55" t="s">
        <v>356</v>
      </c>
      <c r="D65" s="198">
        <v>5160186.97</v>
      </c>
      <c r="E65" s="199"/>
      <c r="F65" s="199"/>
      <c r="G65" s="200"/>
      <c r="H65" s="204">
        <v>1751844.5</v>
      </c>
      <c r="I65" s="205"/>
    </row>
    <row r="66" spans="1:9">
      <c r="A66" s="73" t="s">
        <v>52</v>
      </c>
      <c r="B66" s="54" t="s">
        <v>252</v>
      </c>
      <c r="C66" s="55" t="s">
        <v>357</v>
      </c>
      <c r="D66" s="198"/>
      <c r="E66" s="199"/>
      <c r="F66" s="199"/>
      <c r="G66" s="200"/>
      <c r="H66" s="204"/>
      <c r="I66" s="205"/>
    </row>
    <row r="67" spans="1:9">
      <c r="A67" s="82" t="s">
        <v>53</v>
      </c>
      <c r="B67" s="54" t="s">
        <v>303</v>
      </c>
      <c r="C67" s="55"/>
      <c r="D67" s="265">
        <f>SUM(D69,D79)</f>
        <v>30396400</v>
      </c>
      <c r="E67" s="266"/>
      <c r="F67" s="266"/>
      <c r="G67" s="267"/>
      <c r="H67" s="318">
        <f>SUM(H69,H79)</f>
        <v>0</v>
      </c>
      <c r="I67" s="319"/>
    </row>
    <row r="68" spans="1:9">
      <c r="A68" s="83" t="s">
        <v>19</v>
      </c>
      <c r="B68" s="57"/>
      <c r="C68" s="58"/>
      <c r="D68" s="195"/>
      <c r="E68" s="196"/>
      <c r="F68" s="196"/>
      <c r="G68" s="197"/>
      <c r="H68" s="193"/>
      <c r="I68" s="194"/>
    </row>
    <row r="69" spans="1:9">
      <c r="A69" s="70" t="s">
        <v>54</v>
      </c>
      <c r="B69" s="60" t="s">
        <v>304</v>
      </c>
      <c r="C69" s="61" t="s">
        <v>348</v>
      </c>
      <c r="D69" s="259">
        <f>SUM(D71,D72,D73,D78)</f>
        <v>0</v>
      </c>
      <c r="E69" s="260"/>
      <c r="F69" s="260"/>
      <c r="G69" s="261"/>
      <c r="H69" s="321">
        <f>SUM(H71,H72,H73,H78)</f>
        <v>0</v>
      </c>
      <c r="I69" s="322"/>
    </row>
    <row r="70" spans="1:9">
      <c r="A70" s="84" t="s">
        <v>24</v>
      </c>
      <c r="B70" s="57"/>
      <c r="C70" s="58"/>
      <c r="D70" s="195"/>
      <c r="E70" s="196"/>
      <c r="F70" s="196"/>
      <c r="G70" s="197"/>
      <c r="H70" s="193"/>
      <c r="I70" s="194"/>
    </row>
    <row r="71" spans="1:9" ht="23.25">
      <c r="A71" s="72" t="s">
        <v>55</v>
      </c>
      <c r="B71" s="60" t="s">
        <v>321</v>
      </c>
      <c r="C71" s="61" t="s">
        <v>358</v>
      </c>
      <c r="D71" s="242"/>
      <c r="E71" s="243"/>
      <c r="F71" s="243"/>
      <c r="G71" s="244"/>
      <c r="H71" s="279"/>
      <c r="I71" s="280"/>
    </row>
    <row r="72" spans="1:9">
      <c r="A72" s="73" t="s">
        <v>56</v>
      </c>
      <c r="B72" s="54" t="s">
        <v>322</v>
      </c>
      <c r="C72" s="55" t="s">
        <v>359</v>
      </c>
      <c r="D72" s="198"/>
      <c r="E72" s="199"/>
      <c r="F72" s="199"/>
      <c r="G72" s="200"/>
      <c r="H72" s="204"/>
      <c r="I72" s="205"/>
    </row>
    <row r="73" spans="1:9" ht="15.75" thickBot="1">
      <c r="A73" s="73" t="s">
        <v>57</v>
      </c>
      <c r="B73" s="75" t="s">
        <v>323</v>
      </c>
      <c r="C73" s="76" t="s">
        <v>360</v>
      </c>
      <c r="D73" s="206"/>
      <c r="E73" s="207"/>
      <c r="F73" s="207"/>
      <c r="G73" s="208"/>
      <c r="H73" s="323"/>
      <c r="I73" s="324"/>
    </row>
    <row r="74" spans="1:9">
      <c r="A74" s="34"/>
      <c r="B74" s="12"/>
      <c r="C74" s="12"/>
      <c r="D74" s="77"/>
      <c r="E74" s="77"/>
      <c r="F74" s="77"/>
      <c r="G74" s="77"/>
      <c r="H74" s="78"/>
      <c r="I74" s="327" t="s">
        <v>63</v>
      </c>
    </row>
    <row r="75" spans="1:9">
      <c r="A75" s="34"/>
      <c r="B75" s="12"/>
      <c r="C75" s="12"/>
      <c r="D75" s="77"/>
      <c r="E75" s="77"/>
      <c r="F75" s="77"/>
      <c r="G75" s="77"/>
      <c r="H75" s="78"/>
      <c r="I75" s="328"/>
    </row>
    <row r="76" spans="1:9" ht="27" customHeight="1">
      <c r="A76" s="79" t="s">
        <v>10</v>
      </c>
      <c r="B76" s="80" t="s">
        <v>11</v>
      </c>
      <c r="C76" s="80" t="s">
        <v>12</v>
      </c>
      <c r="D76" s="252" t="s">
        <v>13</v>
      </c>
      <c r="E76" s="252"/>
      <c r="F76" s="252"/>
      <c r="G76" s="252"/>
      <c r="H76" s="314" t="s">
        <v>14</v>
      </c>
      <c r="I76" s="315"/>
    </row>
    <row r="77" spans="1:9" ht="15.75" thickBot="1">
      <c r="A77" s="32">
        <v>1</v>
      </c>
      <c r="B77" s="33">
        <v>2</v>
      </c>
      <c r="C77" s="33">
        <v>3</v>
      </c>
      <c r="D77" s="274">
        <v>4</v>
      </c>
      <c r="E77" s="274"/>
      <c r="F77" s="274"/>
      <c r="G77" s="274"/>
      <c r="H77" s="329">
        <v>5</v>
      </c>
      <c r="I77" s="330"/>
    </row>
    <row r="78" spans="1:9">
      <c r="A78" s="72" t="s">
        <v>58</v>
      </c>
      <c r="B78" s="51" t="s">
        <v>324</v>
      </c>
      <c r="C78" s="52" t="s">
        <v>361</v>
      </c>
      <c r="D78" s="245"/>
      <c r="E78" s="246"/>
      <c r="F78" s="246"/>
      <c r="G78" s="247"/>
      <c r="H78" s="325"/>
      <c r="I78" s="326"/>
    </row>
    <row r="79" spans="1:9">
      <c r="A79" s="67" t="s">
        <v>59</v>
      </c>
      <c r="B79" s="54" t="s">
        <v>305</v>
      </c>
      <c r="C79" s="55" t="s">
        <v>349</v>
      </c>
      <c r="D79" s="201">
        <f>SUM(D81:D82)</f>
        <v>30396400</v>
      </c>
      <c r="E79" s="202"/>
      <c r="F79" s="202"/>
      <c r="G79" s="203"/>
      <c r="H79" s="308">
        <f>SUM(H81:I82)</f>
        <v>0</v>
      </c>
      <c r="I79" s="309"/>
    </row>
    <row r="80" spans="1:9">
      <c r="A80" s="72" t="s">
        <v>24</v>
      </c>
      <c r="B80" s="57"/>
      <c r="C80" s="58"/>
      <c r="D80" s="195"/>
      <c r="E80" s="196"/>
      <c r="F80" s="196"/>
      <c r="G80" s="197"/>
      <c r="H80" s="193"/>
      <c r="I80" s="194"/>
    </row>
    <row r="81" spans="1:9" ht="23.25">
      <c r="A81" s="72" t="s">
        <v>60</v>
      </c>
      <c r="B81" s="60" t="s">
        <v>325</v>
      </c>
      <c r="C81" s="61" t="s">
        <v>362</v>
      </c>
      <c r="D81" s="242">
        <v>30396400</v>
      </c>
      <c r="E81" s="243"/>
      <c r="F81" s="243"/>
      <c r="G81" s="244"/>
      <c r="H81" s="279"/>
      <c r="I81" s="280"/>
    </row>
    <row r="82" spans="1:9" ht="15.75" thickBot="1">
      <c r="A82" s="86" t="s">
        <v>61</v>
      </c>
      <c r="B82" s="75" t="s">
        <v>326</v>
      </c>
      <c r="C82" s="76" t="s">
        <v>363</v>
      </c>
      <c r="D82" s="206"/>
      <c r="E82" s="207"/>
      <c r="F82" s="207"/>
      <c r="G82" s="208"/>
      <c r="H82" s="323"/>
      <c r="I82" s="324"/>
    </row>
    <row r="83" spans="1:9">
      <c r="A83" s="303" t="s">
        <v>62</v>
      </c>
      <c r="B83" s="30"/>
      <c r="C83" s="30"/>
      <c r="D83" s="15"/>
      <c r="E83" s="15"/>
      <c r="F83" s="15"/>
      <c r="G83" s="15"/>
      <c r="H83" s="42"/>
    </row>
    <row r="84" spans="1:9">
      <c r="A84" s="304"/>
      <c r="B84" s="31"/>
      <c r="C84" s="31"/>
      <c r="D84" s="16"/>
      <c r="E84" s="128"/>
      <c r="F84" s="128"/>
      <c r="G84" s="128"/>
      <c r="H84" s="43"/>
      <c r="I84" s="189" t="s">
        <v>83</v>
      </c>
    </row>
    <row r="85" spans="1:9" ht="30" customHeight="1">
      <c r="A85" s="79" t="s">
        <v>10</v>
      </c>
      <c r="B85" s="80" t="s">
        <v>11</v>
      </c>
      <c r="C85" s="80" t="s">
        <v>12</v>
      </c>
      <c r="D85" s="252" t="s">
        <v>13</v>
      </c>
      <c r="E85" s="252"/>
      <c r="F85" s="252"/>
      <c r="G85" s="252"/>
      <c r="H85" s="314" t="s">
        <v>14</v>
      </c>
      <c r="I85" s="315"/>
    </row>
    <row r="86" spans="1:9" ht="15.75" thickBot="1">
      <c r="A86" s="32">
        <v>1</v>
      </c>
      <c r="B86" s="33">
        <v>2</v>
      </c>
      <c r="C86" s="33">
        <v>3</v>
      </c>
      <c r="D86" s="248">
        <v>4</v>
      </c>
      <c r="E86" s="248"/>
      <c r="F86" s="248"/>
      <c r="G86" s="248"/>
      <c r="H86" s="305">
        <v>5</v>
      </c>
      <c r="I86" s="306"/>
    </row>
    <row r="87" spans="1:9">
      <c r="A87" s="87" t="s">
        <v>64</v>
      </c>
      <c r="B87" s="51" t="s">
        <v>306</v>
      </c>
      <c r="C87" s="52"/>
      <c r="D87" s="262">
        <f>SUM(D88,D135,D146,D158)</f>
        <v>845145642.69000006</v>
      </c>
      <c r="E87" s="263"/>
      <c r="F87" s="263"/>
      <c r="G87" s="264"/>
      <c r="H87" s="281">
        <f>SUM(H88,H135,H146,H158)</f>
        <v>540027345.79999995</v>
      </c>
      <c r="I87" s="282"/>
    </row>
    <row r="88" spans="1:9">
      <c r="A88" s="88" t="s">
        <v>65</v>
      </c>
      <c r="B88" s="54" t="s">
        <v>307</v>
      </c>
      <c r="C88" s="55" t="s">
        <v>350</v>
      </c>
      <c r="D88" s="265">
        <f>SUM(D90,D95,D103,D107,D114,D119,D124,D127)</f>
        <v>739198363.38</v>
      </c>
      <c r="E88" s="266"/>
      <c r="F88" s="266"/>
      <c r="G88" s="267"/>
      <c r="H88" s="318">
        <f>SUM(H90,H95,H103,H107,H114,H119,H124,H127)</f>
        <v>532281164.81999999</v>
      </c>
      <c r="I88" s="319"/>
    </row>
    <row r="89" spans="1:9">
      <c r="A89" s="72" t="s">
        <v>19</v>
      </c>
      <c r="B89" s="57"/>
      <c r="C89" s="58"/>
      <c r="D89" s="195"/>
      <c r="E89" s="196"/>
      <c r="F89" s="196"/>
      <c r="G89" s="197"/>
      <c r="H89" s="193"/>
      <c r="I89" s="194"/>
    </row>
    <row r="90" spans="1:9">
      <c r="A90" s="85" t="s">
        <v>66</v>
      </c>
      <c r="B90" s="60" t="s">
        <v>308</v>
      </c>
      <c r="C90" s="61" t="s">
        <v>306</v>
      </c>
      <c r="D90" s="259">
        <f>SUM(D92:D94)</f>
        <v>52483027.380000003</v>
      </c>
      <c r="E90" s="260"/>
      <c r="F90" s="260"/>
      <c r="G90" s="261"/>
      <c r="H90" s="321">
        <f>SUM(H92:H94)</f>
        <v>39828038.649999999</v>
      </c>
      <c r="I90" s="322"/>
    </row>
    <row r="91" spans="1:9">
      <c r="A91" s="72" t="s">
        <v>19</v>
      </c>
      <c r="B91" s="57"/>
      <c r="C91" s="58"/>
      <c r="D91" s="195"/>
      <c r="E91" s="196"/>
      <c r="F91" s="196"/>
      <c r="G91" s="197"/>
      <c r="H91" s="193"/>
      <c r="I91" s="194"/>
    </row>
    <row r="92" spans="1:9">
      <c r="A92" s="74" t="s">
        <v>67</v>
      </c>
      <c r="B92" s="60" t="s">
        <v>327</v>
      </c>
      <c r="C92" s="61" t="s">
        <v>364</v>
      </c>
      <c r="D92" s="242">
        <v>36856674.020000003</v>
      </c>
      <c r="E92" s="243"/>
      <c r="F92" s="243"/>
      <c r="G92" s="244"/>
      <c r="H92" s="279">
        <v>29238560.079999998</v>
      </c>
      <c r="I92" s="280"/>
    </row>
    <row r="93" spans="1:9">
      <c r="A93" s="72" t="s">
        <v>68</v>
      </c>
      <c r="B93" s="54" t="s">
        <v>328</v>
      </c>
      <c r="C93" s="55" t="s">
        <v>365</v>
      </c>
      <c r="D93" s="198">
        <v>2637600</v>
      </c>
      <c r="E93" s="199"/>
      <c r="F93" s="199"/>
      <c r="G93" s="200"/>
      <c r="H93" s="204">
        <v>2220556.75</v>
      </c>
      <c r="I93" s="205"/>
    </row>
    <row r="94" spans="1:9">
      <c r="A94" s="73" t="s">
        <v>69</v>
      </c>
      <c r="B94" s="54" t="s">
        <v>329</v>
      </c>
      <c r="C94" s="55" t="s">
        <v>366</v>
      </c>
      <c r="D94" s="198">
        <v>12988753.359999999</v>
      </c>
      <c r="E94" s="199"/>
      <c r="F94" s="199"/>
      <c r="G94" s="200"/>
      <c r="H94" s="204">
        <v>8368921.8200000003</v>
      </c>
      <c r="I94" s="205"/>
    </row>
    <row r="95" spans="1:9">
      <c r="A95" s="67" t="s">
        <v>276</v>
      </c>
      <c r="B95" s="54" t="s">
        <v>309</v>
      </c>
      <c r="C95" s="55" t="s">
        <v>307</v>
      </c>
      <c r="D95" s="201">
        <f>SUM(D97:D102)</f>
        <v>29673933.719999999</v>
      </c>
      <c r="E95" s="202"/>
      <c r="F95" s="202"/>
      <c r="G95" s="203"/>
      <c r="H95" s="308">
        <f>SUM(H97:H102)</f>
        <v>21433421.289999999</v>
      </c>
      <c r="I95" s="309"/>
    </row>
    <row r="96" spans="1:9">
      <c r="A96" s="72" t="s">
        <v>19</v>
      </c>
      <c r="B96" s="57"/>
      <c r="C96" s="58"/>
      <c r="D96" s="195"/>
      <c r="E96" s="196"/>
      <c r="F96" s="196"/>
      <c r="G96" s="197"/>
      <c r="H96" s="193"/>
      <c r="I96" s="194"/>
    </row>
    <row r="97" spans="1:9">
      <c r="A97" s="72" t="s">
        <v>70</v>
      </c>
      <c r="B97" s="60" t="s">
        <v>330</v>
      </c>
      <c r="C97" s="61" t="s">
        <v>367</v>
      </c>
      <c r="D97" s="242">
        <v>1840109.76</v>
      </c>
      <c r="E97" s="243"/>
      <c r="F97" s="243"/>
      <c r="G97" s="244"/>
      <c r="H97" s="279">
        <v>1643308.68</v>
      </c>
      <c r="I97" s="280"/>
    </row>
    <row r="98" spans="1:9">
      <c r="A98" s="73" t="s">
        <v>71</v>
      </c>
      <c r="B98" s="54" t="s">
        <v>292</v>
      </c>
      <c r="C98" s="55" t="s">
        <v>368</v>
      </c>
      <c r="D98" s="198">
        <v>15186.88</v>
      </c>
      <c r="E98" s="199"/>
      <c r="F98" s="199"/>
      <c r="G98" s="200"/>
      <c r="H98" s="204"/>
      <c r="I98" s="205"/>
    </row>
    <row r="99" spans="1:9">
      <c r="A99" s="72" t="s">
        <v>72</v>
      </c>
      <c r="B99" s="54" t="s">
        <v>293</v>
      </c>
      <c r="C99" s="55" t="s">
        <v>369</v>
      </c>
      <c r="D99" s="198">
        <v>1291814.74</v>
      </c>
      <c r="E99" s="199"/>
      <c r="F99" s="199"/>
      <c r="G99" s="200"/>
      <c r="H99" s="204">
        <v>1171456.52</v>
      </c>
      <c r="I99" s="205"/>
    </row>
    <row r="100" spans="1:9">
      <c r="A100" s="73" t="s">
        <v>73</v>
      </c>
      <c r="B100" s="54" t="s">
        <v>294</v>
      </c>
      <c r="C100" s="55" t="s">
        <v>370</v>
      </c>
      <c r="D100" s="198">
        <v>20600</v>
      </c>
      <c r="E100" s="199"/>
      <c r="F100" s="199"/>
      <c r="G100" s="200"/>
      <c r="H100" s="204"/>
      <c r="I100" s="205"/>
    </row>
    <row r="101" spans="1:9">
      <c r="A101" s="73" t="s">
        <v>74</v>
      </c>
      <c r="B101" s="54" t="s">
        <v>295</v>
      </c>
      <c r="C101" s="55" t="s">
        <v>371</v>
      </c>
      <c r="D101" s="198">
        <v>14376069.060000001</v>
      </c>
      <c r="E101" s="199"/>
      <c r="F101" s="199"/>
      <c r="G101" s="200"/>
      <c r="H101" s="204">
        <v>8547066.8000000007</v>
      </c>
      <c r="I101" s="205"/>
    </row>
    <row r="102" spans="1:9">
      <c r="A102" s="73" t="s">
        <v>75</v>
      </c>
      <c r="B102" s="54" t="s">
        <v>296</v>
      </c>
      <c r="C102" s="55" t="s">
        <v>372</v>
      </c>
      <c r="D102" s="198">
        <v>12130153.279999999</v>
      </c>
      <c r="E102" s="199"/>
      <c r="F102" s="199"/>
      <c r="G102" s="200"/>
      <c r="H102" s="204">
        <v>10071589.289999999</v>
      </c>
      <c r="I102" s="205"/>
    </row>
    <row r="103" spans="1:9">
      <c r="A103" s="67" t="s">
        <v>76</v>
      </c>
      <c r="B103" s="54" t="s">
        <v>310</v>
      </c>
      <c r="C103" s="55" t="s">
        <v>308</v>
      </c>
      <c r="D103" s="201">
        <f>SUM(D105:D106)</f>
        <v>1543308.64</v>
      </c>
      <c r="E103" s="202"/>
      <c r="F103" s="202"/>
      <c r="G103" s="203"/>
      <c r="H103" s="308">
        <f>SUM(H105:H106)</f>
        <v>892278.65</v>
      </c>
      <c r="I103" s="309"/>
    </row>
    <row r="104" spans="1:9">
      <c r="A104" s="84" t="s">
        <v>24</v>
      </c>
      <c r="B104" s="57"/>
      <c r="C104" s="58"/>
      <c r="D104" s="195"/>
      <c r="E104" s="196"/>
      <c r="F104" s="196"/>
      <c r="G104" s="197"/>
      <c r="H104" s="193"/>
      <c r="I104" s="194"/>
    </row>
    <row r="105" spans="1:9">
      <c r="A105" s="72" t="s">
        <v>77</v>
      </c>
      <c r="B105" s="60" t="s">
        <v>297</v>
      </c>
      <c r="C105" s="61" t="s">
        <v>327</v>
      </c>
      <c r="D105" s="242">
        <v>1543308.64</v>
      </c>
      <c r="E105" s="243"/>
      <c r="F105" s="243"/>
      <c r="G105" s="244"/>
      <c r="H105" s="279">
        <v>892278.65</v>
      </c>
      <c r="I105" s="280"/>
    </row>
    <row r="106" spans="1:9">
      <c r="A106" s="73" t="s">
        <v>78</v>
      </c>
      <c r="B106" s="54" t="s">
        <v>298</v>
      </c>
      <c r="C106" s="55" t="s">
        <v>328</v>
      </c>
      <c r="D106" s="198"/>
      <c r="E106" s="199"/>
      <c r="F106" s="199"/>
      <c r="G106" s="200"/>
      <c r="H106" s="204"/>
      <c r="I106" s="205"/>
    </row>
    <row r="107" spans="1:9">
      <c r="A107" s="67" t="s">
        <v>79</v>
      </c>
      <c r="B107" s="54" t="s">
        <v>311</v>
      </c>
      <c r="C107" s="55" t="s">
        <v>309</v>
      </c>
      <c r="D107" s="201">
        <f>SUM(D109:D110)</f>
        <v>509930853.14999998</v>
      </c>
      <c r="E107" s="202"/>
      <c r="F107" s="202"/>
      <c r="G107" s="203"/>
      <c r="H107" s="308">
        <f>SUM(H109:H110)</f>
        <v>346204778.76999998</v>
      </c>
      <c r="I107" s="309"/>
    </row>
    <row r="108" spans="1:9">
      <c r="A108" s="84" t="s">
        <v>261</v>
      </c>
      <c r="B108" s="57"/>
      <c r="C108" s="58"/>
      <c r="D108" s="195"/>
      <c r="E108" s="196"/>
      <c r="F108" s="196"/>
      <c r="G108" s="197"/>
      <c r="H108" s="193"/>
      <c r="I108" s="194"/>
    </row>
    <row r="109" spans="1:9" ht="23.25">
      <c r="A109" s="72" t="s">
        <v>80</v>
      </c>
      <c r="B109" s="60" t="s">
        <v>299</v>
      </c>
      <c r="C109" s="61" t="s">
        <v>330</v>
      </c>
      <c r="D109" s="242">
        <v>509915302.14999998</v>
      </c>
      <c r="E109" s="243"/>
      <c r="F109" s="243"/>
      <c r="G109" s="244"/>
      <c r="H109" s="279">
        <v>345992991.17000002</v>
      </c>
      <c r="I109" s="280"/>
    </row>
    <row r="110" spans="1:9" ht="24" thickBot="1">
      <c r="A110" s="73" t="s">
        <v>81</v>
      </c>
      <c r="B110" s="75" t="s">
        <v>82</v>
      </c>
      <c r="C110" s="89" t="s">
        <v>292</v>
      </c>
      <c r="D110" s="206">
        <v>15551</v>
      </c>
      <c r="E110" s="207"/>
      <c r="F110" s="207"/>
      <c r="G110" s="208"/>
      <c r="H110" s="323">
        <v>211787.6</v>
      </c>
      <c r="I110" s="324"/>
    </row>
    <row r="111" spans="1:9">
      <c r="A111" s="34"/>
      <c r="B111" s="12"/>
      <c r="C111" s="12"/>
      <c r="D111" s="77"/>
      <c r="E111" s="77"/>
      <c r="F111" s="77"/>
      <c r="G111" s="77"/>
      <c r="H111" s="78"/>
      <c r="I111" s="187" t="s">
        <v>97</v>
      </c>
    </row>
    <row r="112" spans="1:9" ht="30" customHeight="1">
      <c r="A112" s="79" t="s">
        <v>10</v>
      </c>
      <c r="B112" s="80" t="s">
        <v>11</v>
      </c>
      <c r="C112" s="80" t="s">
        <v>12</v>
      </c>
      <c r="D112" s="252" t="s">
        <v>13</v>
      </c>
      <c r="E112" s="252"/>
      <c r="F112" s="252"/>
      <c r="G112" s="252"/>
      <c r="H112" s="314" t="s">
        <v>14</v>
      </c>
      <c r="I112" s="315"/>
    </row>
    <row r="113" spans="1:9" ht="15.75" thickBot="1">
      <c r="A113" s="32">
        <v>1</v>
      </c>
      <c r="B113" s="33">
        <v>2</v>
      </c>
      <c r="C113" s="33">
        <v>3</v>
      </c>
      <c r="D113" s="248">
        <v>4</v>
      </c>
      <c r="E113" s="248"/>
      <c r="F113" s="248"/>
      <c r="G113" s="248"/>
      <c r="H113" s="305">
        <v>5</v>
      </c>
      <c r="I113" s="306"/>
    </row>
    <row r="114" spans="1:9">
      <c r="A114" s="90" t="s">
        <v>84</v>
      </c>
      <c r="B114" s="51" t="s">
        <v>312</v>
      </c>
      <c r="C114" s="52" t="s">
        <v>310</v>
      </c>
      <c r="D114" s="271">
        <f>SUM(D116:D118)</f>
        <v>23217600</v>
      </c>
      <c r="E114" s="272"/>
      <c r="F114" s="272"/>
      <c r="G114" s="273"/>
      <c r="H114" s="331">
        <f>SUM(H116:H118)</f>
        <v>0</v>
      </c>
      <c r="I114" s="332"/>
    </row>
    <row r="115" spans="1:9">
      <c r="A115" s="84" t="s">
        <v>19</v>
      </c>
      <c r="B115" s="57"/>
      <c r="C115" s="58"/>
      <c r="D115" s="195"/>
      <c r="E115" s="196"/>
      <c r="F115" s="196"/>
      <c r="G115" s="197"/>
      <c r="H115" s="193"/>
      <c r="I115" s="194"/>
    </row>
    <row r="116" spans="1:9" ht="23.25">
      <c r="A116" s="72" t="s">
        <v>85</v>
      </c>
      <c r="B116" s="60" t="s">
        <v>300</v>
      </c>
      <c r="C116" s="61" t="s">
        <v>297</v>
      </c>
      <c r="D116" s="242">
        <v>23217600</v>
      </c>
      <c r="E116" s="243"/>
      <c r="F116" s="243"/>
      <c r="G116" s="244"/>
      <c r="H116" s="279"/>
      <c r="I116" s="280"/>
    </row>
    <row r="117" spans="1:9" ht="23.25">
      <c r="A117" s="73" t="s">
        <v>86</v>
      </c>
      <c r="B117" s="54" t="s">
        <v>290</v>
      </c>
      <c r="C117" s="55" t="s">
        <v>298</v>
      </c>
      <c r="D117" s="198"/>
      <c r="E117" s="199"/>
      <c r="F117" s="199"/>
      <c r="G117" s="200"/>
      <c r="H117" s="204"/>
      <c r="I117" s="205"/>
    </row>
    <row r="118" spans="1:9">
      <c r="A118" s="73" t="s">
        <v>87</v>
      </c>
      <c r="B118" s="54" t="s">
        <v>291</v>
      </c>
      <c r="C118" s="55" t="s">
        <v>373</v>
      </c>
      <c r="D118" s="198"/>
      <c r="E118" s="199"/>
      <c r="F118" s="199"/>
      <c r="G118" s="200"/>
      <c r="H118" s="204"/>
      <c r="I118" s="205"/>
    </row>
    <row r="119" spans="1:9">
      <c r="A119" s="67" t="s">
        <v>88</v>
      </c>
      <c r="B119" s="54" t="s">
        <v>313</v>
      </c>
      <c r="C119" s="55" t="s">
        <v>311</v>
      </c>
      <c r="D119" s="201">
        <f>SUM(D121:D123)</f>
        <v>121495214.23</v>
      </c>
      <c r="E119" s="202"/>
      <c r="F119" s="202"/>
      <c r="G119" s="203"/>
      <c r="H119" s="308">
        <f>SUM(H121:H123)</f>
        <v>123112084</v>
      </c>
      <c r="I119" s="309"/>
    </row>
    <row r="120" spans="1:9">
      <c r="A120" s="84" t="s">
        <v>24</v>
      </c>
      <c r="B120" s="57"/>
      <c r="C120" s="58"/>
      <c r="D120" s="195"/>
      <c r="E120" s="196"/>
      <c r="F120" s="196"/>
      <c r="G120" s="197"/>
      <c r="H120" s="193"/>
      <c r="I120" s="194"/>
    </row>
    <row r="121" spans="1:9" ht="23.25">
      <c r="A121" s="74" t="s">
        <v>89</v>
      </c>
      <c r="B121" s="60" t="s">
        <v>331</v>
      </c>
      <c r="C121" s="61" t="s">
        <v>299</v>
      </c>
      <c r="D121" s="242"/>
      <c r="E121" s="243"/>
      <c r="F121" s="243"/>
      <c r="G121" s="244"/>
      <c r="H121" s="279"/>
      <c r="I121" s="280"/>
    </row>
    <row r="122" spans="1:9">
      <c r="A122" s="74" t="s">
        <v>90</v>
      </c>
      <c r="B122" s="54" t="s">
        <v>332</v>
      </c>
      <c r="C122" s="55" t="s">
        <v>82</v>
      </c>
      <c r="D122" s="198">
        <v>117382036.17</v>
      </c>
      <c r="E122" s="199"/>
      <c r="F122" s="199"/>
      <c r="G122" s="200"/>
      <c r="H122" s="204">
        <v>120702403.23999999</v>
      </c>
      <c r="I122" s="205"/>
    </row>
    <row r="123" spans="1:9" ht="23.25">
      <c r="A123" s="74" t="s">
        <v>91</v>
      </c>
      <c r="B123" s="54" t="s">
        <v>333</v>
      </c>
      <c r="C123" s="55" t="s">
        <v>374</v>
      </c>
      <c r="D123" s="198">
        <v>4113178.06</v>
      </c>
      <c r="E123" s="199"/>
      <c r="F123" s="199"/>
      <c r="G123" s="200"/>
      <c r="H123" s="204">
        <v>2409680.7599999998</v>
      </c>
      <c r="I123" s="205"/>
    </row>
    <row r="124" spans="1:9">
      <c r="A124" s="70" t="s">
        <v>92</v>
      </c>
      <c r="B124" s="54" t="s">
        <v>314</v>
      </c>
      <c r="C124" s="55" t="s">
        <v>312</v>
      </c>
      <c r="D124" s="201">
        <f>SUM(D126)</f>
        <v>0</v>
      </c>
      <c r="E124" s="202"/>
      <c r="F124" s="202"/>
      <c r="G124" s="203"/>
      <c r="H124" s="308">
        <f>SUM(H126)</f>
        <v>0</v>
      </c>
      <c r="I124" s="309"/>
    </row>
    <row r="125" spans="1:9">
      <c r="A125" s="84" t="s">
        <v>24</v>
      </c>
      <c r="B125" s="57"/>
      <c r="C125" s="58"/>
      <c r="D125" s="195"/>
      <c r="E125" s="196"/>
      <c r="F125" s="196"/>
      <c r="G125" s="197"/>
      <c r="H125" s="193"/>
      <c r="I125" s="194"/>
    </row>
    <row r="126" spans="1:9">
      <c r="A126" s="72" t="s">
        <v>93</v>
      </c>
      <c r="B126" s="60" t="s">
        <v>263</v>
      </c>
      <c r="C126" s="61" t="s">
        <v>291</v>
      </c>
      <c r="D126" s="242"/>
      <c r="E126" s="243"/>
      <c r="F126" s="243"/>
      <c r="G126" s="244"/>
      <c r="H126" s="279"/>
      <c r="I126" s="280"/>
    </row>
    <row r="127" spans="1:9">
      <c r="A127" s="67" t="s">
        <v>94</v>
      </c>
      <c r="B127" s="54" t="s">
        <v>344</v>
      </c>
      <c r="C127" s="55" t="s">
        <v>314</v>
      </c>
      <c r="D127" s="201">
        <f>SUM(D129:D134)</f>
        <v>854426.26</v>
      </c>
      <c r="E127" s="202"/>
      <c r="F127" s="202"/>
      <c r="G127" s="203"/>
      <c r="H127" s="204">
        <v>810563.46</v>
      </c>
      <c r="I127" s="205"/>
    </row>
    <row r="128" spans="1:9">
      <c r="A128" s="72" t="s">
        <v>19</v>
      </c>
      <c r="B128" s="91"/>
      <c r="C128" s="92"/>
      <c r="D128" s="195"/>
      <c r="E128" s="196"/>
      <c r="F128" s="196"/>
      <c r="G128" s="197"/>
      <c r="H128" s="193"/>
      <c r="I128" s="194"/>
    </row>
    <row r="129" spans="1:9">
      <c r="A129" s="72" t="s">
        <v>262</v>
      </c>
      <c r="B129" s="60" t="s">
        <v>399</v>
      </c>
      <c r="C129" s="61" t="s">
        <v>263</v>
      </c>
      <c r="D129" s="242">
        <v>46467.360000000001</v>
      </c>
      <c r="E129" s="243"/>
      <c r="F129" s="243"/>
      <c r="G129" s="244"/>
      <c r="H129" s="279">
        <v>39430.83</v>
      </c>
      <c r="I129" s="280"/>
    </row>
    <row r="130" spans="1:9" ht="23.25">
      <c r="A130" s="73" t="s">
        <v>269</v>
      </c>
      <c r="B130" s="60" t="s">
        <v>400</v>
      </c>
      <c r="C130" s="61" t="s">
        <v>264</v>
      </c>
      <c r="D130" s="242">
        <v>230171.07</v>
      </c>
      <c r="E130" s="243"/>
      <c r="F130" s="243"/>
      <c r="G130" s="244"/>
      <c r="H130" s="193"/>
      <c r="I130" s="194"/>
    </row>
    <row r="131" spans="1:9" ht="23.25">
      <c r="A131" s="73" t="s">
        <v>270</v>
      </c>
      <c r="B131" s="60" t="s">
        <v>401</v>
      </c>
      <c r="C131" s="61" t="s">
        <v>265</v>
      </c>
      <c r="D131" s="242">
        <v>78992.95</v>
      </c>
      <c r="E131" s="243"/>
      <c r="F131" s="243"/>
      <c r="G131" s="244"/>
      <c r="H131" s="193"/>
      <c r="I131" s="194"/>
    </row>
    <row r="132" spans="1:9">
      <c r="A132" s="73" t="s">
        <v>271</v>
      </c>
      <c r="B132" s="60" t="s">
        <v>402</v>
      </c>
      <c r="C132" s="61" t="s">
        <v>266</v>
      </c>
      <c r="D132" s="242"/>
      <c r="E132" s="243"/>
      <c r="F132" s="243"/>
      <c r="G132" s="244"/>
      <c r="H132" s="193"/>
      <c r="I132" s="194"/>
    </row>
    <row r="133" spans="1:9">
      <c r="A133" s="73" t="s">
        <v>272</v>
      </c>
      <c r="B133" s="60" t="s">
        <v>403</v>
      </c>
      <c r="C133" s="61" t="s">
        <v>267</v>
      </c>
      <c r="D133" s="242"/>
      <c r="E133" s="243"/>
      <c r="F133" s="243"/>
      <c r="G133" s="244"/>
      <c r="H133" s="193"/>
      <c r="I133" s="194"/>
    </row>
    <row r="134" spans="1:9">
      <c r="A134" s="73" t="s">
        <v>273</v>
      </c>
      <c r="B134" s="60" t="s">
        <v>404</v>
      </c>
      <c r="C134" s="61" t="s">
        <v>268</v>
      </c>
      <c r="D134" s="242">
        <v>498794.88</v>
      </c>
      <c r="E134" s="243"/>
      <c r="F134" s="243"/>
      <c r="G134" s="244"/>
      <c r="H134" s="193"/>
      <c r="I134" s="194"/>
    </row>
    <row r="135" spans="1:9">
      <c r="A135" s="93" t="s">
        <v>95</v>
      </c>
      <c r="B135" s="54" t="s">
        <v>315</v>
      </c>
      <c r="C135" s="55"/>
      <c r="D135" s="265">
        <f>SUM(D137)</f>
        <v>11401079.310000001</v>
      </c>
      <c r="E135" s="266"/>
      <c r="F135" s="266"/>
      <c r="G135" s="267"/>
      <c r="H135" s="318">
        <f>SUM(H137)</f>
        <v>7746180.9800000004</v>
      </c>
      <c r="I135" s="319"/>
    </row>
    <row r="136" spans="1:9">
      <c r="A136" s="70" t="s">
        <v>19</v>
      </c>
      <c r="B136" s="57"/>
      <c r="C136" s="58"/>
      <c r="D136" s="195"/>
      <c r="E136" s="196"/>
      <c r="F136" s="196"/>
      <c r="G136" s="197"/>
      <c r="H136" s="193"/>
      <c r="I136" s="194"/>
    </row>
    <row r="137" spans="1:9">
      <c r="A137" s="70" t="s">
        <v>96</v>
      </c>
      <c r="B137" s="60" t="s">
        <v>316</v>
      </c>
      <c r="C137" s="61" t="s">
        <v>344</v>
      </c>
      <c r="D137" s="259">
        <f>SUM(D139:D142)</f>
        <v>11401079.310000001</v>
      </c>
      <c r="E137" s="260"/>
      <c r="F137" s="260"/>
      <c r="G137" s="261"/>
      <c r="H137" s="321">
        <f>SUM(H139:H142)</f>
        <v>7746180.9800000004</v>
      </c>
      <c r="I137" s="322"/>
    </row>
    <row r="138" spans="1:9">
      <c r="A138" s="84" t="s">
        <v>24</v>
      </c>
      <c r="B138" s="57"/>
      <c r="C138" s="58"/>
      <c r="D138" s="195"/>
      <c r="E138" s="196"/>
      <c r="F138" s="196"/>
      <c r="G138" s="197"/>
      <c r="H138" s="193"/>
      <c r="I138" s="194"/>
    </row>
    <row r="139" spans="1:9">
      <c r="A139" s="74" t="s">
        <v>49</v>
      </c>
      <c r="B139" s="60" t="s">
        <v>334</v>
      </c>
      <c r="C139" s="61" t="s">
        <v>315</v>
      </c>
      <c r="D139" s="242">
        <v>10161177.24</v>
      </c>
      <c r="E139" s="243"/>
      <c r="F139" s="243"/>
      <c r="G139" s="244"/>
      <c r="H139" s="279">
        <v>5538321.7800000003</v>
      </c>
      <c r="I139" s="280"/>
    </row>
    <row r="140" spans="1:9">
      <c r="A140" s="74" t="s">
        <v>50</v>
      </c>
      <c r="B140" s="54" t="s">
        <v>335</v>
      </c>
      <c r="C140" s="55" t="s">
        <v>316</v>
      </c>
      <c r="D140" s="198"/>
      <c r="E140" s="199"/>
      <c r="F140" s="199"/>
      <c r="G140" s="200"/>
      <c r="H140" s="204"/>
      <c r="I140" s="205"/>
    </row>
    <row r="141" spans="1:9">
      <c r="A141" s="74" t="s">
        <v>51</v>
      </c>
      <c r="B141" s="54" t="s">
        <v>336</v>
      </c>
      <c r="C141" s="55" t="s">
        <v>317</v>
      </c>
      <c r="D141" s="198"/>
      <c r="E141" s="199"/>
      <c r="F141" s="199"/>
      <c r="G141" s="200"/>
      <c r="H141" s="204"/>
      <c r="I141" s="205"/>
    </row>
    <row r="142" spans="1:9" ht="15.75" thickBot="1">
      <c r="A142" s="86" t="s">
        <v>52</v>
      </c>
      <c r="B142" s="75" t="s">
        <v>337</v>
      </c>
      <c r="C142" s="76" t="s">
        <v>318</v>
      </c>
      <c r="D142" s="206">
        <v>1239902.07</v>
      </c>
      <c r="E142" s="207"/>
      <c r="F142" s="207"/>
      <c r="G142" s="208"/>
      <c r="H142" s="323">
        <v>2207859.2000000002</v>
      </c>
      <c r="I142" s="324"/>
    </row>
    <row r="143" spans="1:9">
      <c r="A143" s="34"/>
      <c r="B143" s="12"/>
      <c r="C143" s="12"/>
      <c r="D143" s="14"/>
      <c r="E143" s="14"/>
      <c r="F143" s="14"/>
      <c r="G143" s="14"/>
      <c r="H143" s="41"/>
      <c r="I143" s="188" t="s">
        <v>277</v>
      </c>
    </row>
    <row r="144" spans="1:9" ht="30" customHeight="1">
      <c r="A144" s="79" t="s">
        <v>10</v>
      </c>
      <c r="B144" s="80" t="s">
        <v>11</v>
      </c>
      <c r="C144" s="80" t="s">
        <v>12</v>
      </c>
      <c r="D144" s="252" t="s">
        <v>13</v>
      </c>
      <c r="E144" s="252"/>
      <c r="F144" s="252"/>
      <c r="G144" s="252"/>
      <c r="H144" s="314" t="s">
        <v>98</v>
      </c>
      <c r="I144" s="315"/>
    </row>
    <row r="145" spans="1:9" ht="15.75" thickBot="1">
      <c r="A145" s="32">
        <v>1</v>
      </c>
      <c r="B145" s="33">
        <v>2</v>
      </c>
      <c r="C145" s="33">
        <v>3</v>
      </c>
      <c r="D145" s="248">
        <v>4</v>
      </c>
      <c r="E145" s="248"/>
      <c r="F145" s="248"/>
      <c r="G145" s="248"/>
      <c r="H145" s="305">
        <v>5</v>
      </c>
      <c r="I145" s="306"/>
    </row>
    <row r="146" spans="1:9">
      <c r="A146" s="94" t="s">
        <v>99</v>
      </c>
      <c r="B146" s="51" t="s">
        <v>317</v>
      </c>
      <c r="C146" s="52"/>
      <c r="D146" s="268">
        <f>SUM(D148,D154)</f>
        <v>94546200</v>
      </c>
      <c r="E146" s="269"/>
      <c r="F146" s="269"/>
      <c r="G146" s="270"/>
      <c r="H146" s="333">
        <f>SUM(H148,H154)</f>
        <v>0</v>
      </c>
      <c r="I146" s="334"/>
    </row>
    <row r="147" spans="1:9">
      <c r="A147" s="95" t="s">
        <v>19</v>
      </c>
      <c r="B147" s="66"/>
      <c r="C147" s="96"/>
      <c r="D147" s="195"/>
      <c r="E147" s="196"/>
      <c r="F147" s="196"/>
      <c r="G147" s="197"/>
      <c r="H147" s="193"/>
      <c r="I147" s="194"/>
    </row>
    <row r="148" spans="1:9">
      <c r="A148" s="85" t="s">
        <v>54</v>
      </c>
      <c r="B148" s="60" t="s">
        <v>318</v>
      </c>
      <c r="C148" s="97" t="s">
        <v>289</v>
      </c>
      <c r="D148" s="259">
        <f>SUM(D150:D153)</f>
        <v>73700000</v>
      </c>
      <c r="E148" s="260"/>
      <c r="F148" s="260"/>
      <c r="G148" s="261"/>
      <c r="H148" s="321">
        <f>SUM(H150:H153)</f>
        <v>0</v>
      </c>
      <c r="I148" s="322"/>
    </row>
    <row r="149" spans="1:9">
      <c r="A149" s="98" t="s">
        <v>24</v>
      </c>
      <c r="B149" s="57"/>
      <c r="C149" s="58"/>
      <c r="D149" s="195"/>
      <c r="E149" s="196"/>
      <c r="F149" s="196"/>
      <c r="G149" s="197"/>
      <c r="H149" s="193"/>
      <c r="I149" s="194"/>
    </row>
    <row r="150" spans="1:9" ht="23.25">
      <c r="A150" s="98" t="s">
        <v>100</v>
      </c>
      <c r="B150" s="60" t="s">
        <v>338</v>
      </c>
      <c r="C150" s="61" t="s">
        <v>375</v>
      </c>
      <c r="D150" s="242"/>
      <c r="E150" s="243"/>
      <c r="F150" s="243"/>
      <c r="G150" s="244"/>
      <c r="H150" s="279"/>
      <c r="I150" s="280"/>
    </row>
    <row r="151" spans="1:9">
      <c r="A151" s="73" t="s">
        <v>101</v>
      </c>
      <c r="B151" s="54" t="s">
        <v>339</v>
      </c>
      <c r="C151" s="55" t="s">
        <v>376</v>
      </c>
      <c r="D151" s="198">
        <v>73700000</v>
      </c>
      <c r="E151" s="199"/>
      <c r="F151" s="199"/>
      <c r="G151" s="200"/>
      <c r="H151" s="204"/>
      <c r="I151" s="205"/>
    </row>
    <row r="152" spans="1:9">
      <c r="A152" s="73" t="s">
        <v>102</v>
      </c>
      <c r="B152" s="54" t="s">
        <v>340</v>
      </c>
      <c r="C152" s="55" t="s">
        <v>377</v>
      </c>
      <c r="D152" s="198"/>
      <c r="E152" s="199"/>
      <c r="F152" s="199"/>
      <c r="G152" s="200"/>
      <c r="H152" s="204"/>
      <c r="I152" s="205"/>
    </row>
    <row r="153" spans="1:9">
      <c r="A153" s="73" t="s">
        <v>58</v>
      </c>
      <c r="B153" s="54" t="s">
        <v>341</v>
      </c>
      <c r="C153" s="55" t="s">
        <v>378</v>
      </c>
      <c r="D153" s="198"/>
      <c r="E153" s="199"/>
      <c r="F153" s="199"/>
      <c r="G153" s="200"/>
      <c r="H153" s="204"/>
      <c r="I153" s="205"/>
    </row>
    <row r="154" spans="1:9">
      <c r="A154" s="99" t="s">
        <v>103</v>
      </c>
      <c r="B154" s="54" t="s">
        <v>319</v>
      </c>
      <c r="C154" s="55" t="s">
        <v>175</v>
      </c>
      <c r="D154" s="201">
        <f>SUM(D156:D157)</f>
        <v>20846200</v>
      </c>
      <c r="E154" s="202"/>
      <c r="F154" s="202"/>
      <c r="G154" s="203"/>
      <c r="H154" s="308">
        <f>SUM(H156:H157)</f>
        <v>0</v>
      </c>
      <c r="I154" s="309"/>
    </row>
    <row r="155" spans="1:9">
      <c r="A155" s="84" t="s">
        <v>24</v>
      </c>
      <c r="B155" s="66"/>
      <c r="C155" s="96"/>
      <c r="D155" s="195"/>
      <c r="E155" s="196"/>
      <c r="F155" s="196"/>
      <c r="G155" s="197"/>
      <c r="H155" s="193"/>
      <c r="I155" s="194"/>
    </row>
    <row r="156" spans="1:9">
      <c r="A156" s="74" t="s">
        <v>104</v>
      </c>
      <c r="B156" s="60" t="s">
        <v>342</v>
      </c>
      <c r="C156" s="97" t="s">
        <v>180</v>
      </c>
      <c r="D156" s="242">
        <v>20846200</v>
      </c>
      <c r="E156" s="243"/>
      <c r="F156" s="243"/>
      <c r="G156" s="244"/>
      <c r="H156" s="279"/>
      <c r="I156" s="280"/>
    </row>
    <row r="157" spans="1:9">
      <c r="A157" s="98" t="s">
        <v>105</v>
      </c>
      <c r="B157" s="54" t="s">
        <v>343</v>
      </c>
      <c r="C157" s="100" t="s">
        <v>181</v>
      </c>
      <c r="D157" s="198"/>
      <c r="E157" s="199"/>
      <c r="F157" s="199"/>
      <c r="G157" s="200"/>
      <c r="H157" s="204"/>
      <c r="I157" s="205"/>
    </row>
    <row r="158" spans="1:9">
      <c r="A158" s="88" t="s">
        <v>106</v>
      </c>
      <c r="B158" s="54" t="s">
        <v>380</v>
      </c>
      <c r="C158" s="100"/>
      <c r="D158" s="256"/>
      <c r="E158" s="257"/>
      <c r="F158" s="257"/>
      <c r="G158" s="258"/>
      <c r="H158" s="335"/>
      <c r="I158" s="336"/>
    </row>
    <row r="159" spans="1:9" ht="15.75" thickBot="1">
      <c r="A159" s="73" t="s">
        <v>24</v>
      </c>
      <c r="B159" s="185"/>
      <c r="C159" s="186"/>
      <c r="D159" s="253"/>
      <c r="E159" s="254"/>
      <c r="F159" s="254"/>
      <c r="G159" s="255"/>
      <c r="H159" s="337"/>
      <c r="I159" s="338"/>
    </row>
    <row r="160" spans="1:9">
      <c r="A160" s="29"/>
      <c r="B160" s="12"/>
      <c r="C160" s="12"/>
      <c r="D160" s="13"/>
      <c r="E160" s="13"/>
      <c r="F160" s="13"/>
      <c r="G160" s="13"/>
      <c r="H160" s="44"/>
      <c r="I160" s="44"/>
    </row>
    <row r="161" spans="1:9">
      <c r="A161" s="101" t="s">
        <v>107</v>
      </c>
      <c r="B161" s="12"/>
      <c r="C161" s="12"/>
      <c r="D161" s="13"/>
      <c r="E161" s="13"/>
      <c r="F161" s="13"/>
      <c r="G161" s="13"/>
      <c r="H161" s="44"/>
      <c r="I161" s="45"/>
    </row>
    <row r="162" spans="1:9">
      <c r="A162" s="29"/>
      <c r="B162" s="12"/>
      <c r="C162" s="12"/>
      <c r="D162" s="13"/>
      <c r="E162" s="13"/>
      <c r="F162" s="13"/>
      <c r="G162" s="13"/>
      <c r="H162" s="44"/>
      <c r="I162" s="44"/>
    </row>
    <row r="163" spans="1:9" ht="30" customHeight="1">
      <c r="A163" s="79" t="s">
        <v>10</v>
      </c>
      <c r="B163" s="80" t="s">
        <v>11</v>
      </c>
      <c r="C163" s="80" t="s">
        <v>12</v>
      </c>
      <c r="D163" s="252" t="s">
        <v>13</v>
      </c>
      <c r="E163" s="252"/>
      <c r="F163" s="252"/>
      <c r="G163" s="252"/>
      <c r="H163" s="314" t="s">
        <v>98</v>
      </c>
      <c r="I163" s="315"/>
    </row>
    <row r="164" spans="1:9" ht="15.75" thickBot="1">
      <c r="A164" s="32">
        <v>1</v>
      </c>
      <c r="B164" s="33">
        <v>2</v>
      </c>
      <c r="C164" s="33">
        <v>3</v>
      </c>
      <c r="D164" s="248">
        <v>4</v>
      </c>
      <c r="E164" s="248"/>
      <c r="F164" s="248"/>
      <c r="G164" s="248"/>
      <c r="H164" s="305">
        <v>5</v>
      </c>
      <c r="I164" s="306"/>
    </row>
    <row r="165" spans="1:9">
      <c r="A165" s="102" t="s">
        <v>108</v>
      </c>
      <c r="B165" s="51" t="s">
        <v>347</v>
      </c>
      <c r="C165" s="103"/>
      <c r="D165" s="262">
        <f>D193-D166-D187</f>
        <v>-7180154.4000000004</v>
      </c>
      <c r="E165" s="263"/>
      <c r="F165" s="263"/>
      <c r="G165" s="264"/>
      <c r="H165" s="281">
        <f>H193-H166-H187</f>
        <v>522752860.41000003</v>
      </c>
      <c r="I165" s="282"/>
    </row>
    <row r="166" spans="1:9" ht="22.5">
      <c r="A166" s="104" t="s">
        <v>109</v>
      </c>
      <c r="B166" s="60" t="s">
        <v>354</v>
      </c>
      <c r="C166" s="105"/>
      <c r="D166" s="265">
        <f>SUM(D168,D172,D179,D183)</f>
        <v>2465510.37</v>
      </c>
      <c r="E166" s="266"/>
      <c r="F166" s="266"/>
      <c r="G166" s="267"/>
      <c r="H166" s="318">
        <f>SUM(H168,H172,H179,H183)</f>
        <v>139904.87</v>
      </c>
      <c r="I166" s="319"/>
    </row>
    <row r="167" spans="1:9">
      <c r="A167" s="83" t="s">
        <v>19</v>
      </c>
      <c r="B167" s="66"/>
      <c r="C167" s="96"/>
      <c r="D167" s="195"/>
      <c r="E167" s="196"/>
      <c r="F167" s="196"/>
      <c r="G167" s="197"/>
      <c r="H167" s="193"/>
      <c r="I167" s="194"/>
    </row>
    <row r="168" spans="1:9">
      <c r="A168" s="85" t="s">
        <v>110</v>
      </c>
      <c r="B168" s="60" t="s">
        <v>355</v>
      </c>
      <c r="C168" s="97"/>
      <c r="D168" s="259">
        <f>SUM(D170:D171)</f>
        <v>2426532.33</v>
      </c>
      <c r="E168" s="260"/>
      <c r="F168" s="260"/>
      <c r="G168" s="261"/>
      <c r="H168" s="321">
        <f>SUM(H170:H171)</f>
        <v>0</v>
      </c>
      <c r="I168" s="322"/>
    </row>
    <row r="169" spans="1:9">
      <c r="A169" s="98" t="s">
        <v>24</v>
      </c>
      <c r="B169" s="66"/>
      <c r="C169" s="96"/>
      <c r="D169" s="195"/>
      <c r="E169" s="196"/>
      <c r="F169" s="196"/>
      <c r="G169" s="197"/>
      <c r="H169" s="193"/>
      <c r="I169" s="194"/>
    </row>
    <row r="170" spans="1:9">
      <c r="A170" s="98" t="s">
        <v>110</v>
      </c>
      <c r="B170" s="60" t="s">
        <v>385</v>
      </c>
      <c r="C170" s="97"/>
      <c r="D170" s="242">
        <v>-53064.66</v>
      </c>
      <c r="E170" s="243"/>
      <c r="F170" s="243"/>
      <c r="G170" s="244"/>
      <c r="H170" s="279"/>
      <c r="I170" s="280"/>
    </row>
    <row r="171" spans="1:9">
      <c r="A171" s="73" t="s">
        <v>111</v>
      </c>
      <c r="B171" s="54" t="s">
        <v>384</v>
      </c>
      <c r="C171" s="100"/>
      <c r="D171" s="198">
        <v>2479596.9900000002</v>
      </c>
      <c r="E171" s="199"/>
      <c r="F171" s="199"/>
      <c r="G171" s="200"/>
      <c r="H171" s="204"/>
      <c r="I171" s="205"/>
    </row>
    <row r="172" spans="1:9">
      <c r="A172" s="67" t="s">
        <v>112</v>
      </c>
      <c r="B172" s="60" t="s">
        <v>356</v>
      </c>
      <c r="C172" s="97"/>
      <c r="D172" s="201">
        <f>SUM(D174,D178)</f>
        <v>0</v>
      </c>
      <c r="E172" s="202"/>
      <c r="F172" s="202"/>
      <c r="G172" s="203"/>
      <c r="H172" s="308">
        <f>SUM(H174,H178)</f>
        <v>0</v>
      </c>
      <c r="I172" s="309"/>
    </row>
    <row r="173" spans="1:9">
      <c r="A173" s="98" t="s">
        <v>24</v>
      </c>
      <c r="B173" s="91"/>
      <c r="C173" s="106"/>
      <c r="D173" s="195"/>
      <c r="E173" s="196"/>
      <c r="F173" s="196"/>
      <c r="G173" s="197"/>
      <c r="H173" s="193"/>
      <c r="I173" s="194"/>
    </row>
    <row r="174" spans="1:9" ht="15.75" thickBot="1">
      <c r="A174" s="107" t="s">
        <v>113</v>
      </c>
      <c r="B174" s="108" t="s">
        <v>383</v>
      </c>
      <c r="C174" s="109"/>
      <c r="D174" s="249"/>
      <c r="E174" s="250"/>
      <c r="F174" s="250"/>
      <c r="G174" s="251"/>
      <c r="H174" s="339"/>
      <c r="I174" s="340"/>
    </row>
    <row r="175" spans="1:9">
      <c r="A175" s="34"/>
      <c r="B175" s="12"/>
      <c r="C175" s="12"/>
      <c r="D175" s="14"/>
      <c r="E175" s="14"/>
      <c r="F175" s="14"/>
      <c r="G175" s="14"/>
      <c r="H175" s="41"/>
      <c r="I175" s="190" t="s">
        <v>131</v>
      </c>
    </row>
    <row r="176" spans="1:9" ht="30" customHeight="1">
      <c r="A176" s="79" t="s">
        <v>10</v>
      </c>
      <c r="B176" s="80" t="s">
        <v>11</v>
      </c>
      <c r="C176" s="80" t="s">
        <v>12</v>
      </c>
      <c r="D176" s="252" t="s">
        <v>13</v>
      </c>
      <c r="E176" s="252"/>
      <c r="F176" s="252"/>
      <c r="G176" s="252"/>
      <c r="H176" s="314" t="s">
        <v>98</v>
      </c>
      <c r="I176" s="315"/>
    </row>
    <row r="177" spans="1:9" ht="15.75" thickBot="1">
      <c r="A177" s="32">
        <v>1</v>
      </c>
      <c r="B177" s="33">
        <v>2</v>
      </c>
      <c r="C177" s="33">
        <v>3</v>
      </c>
      <c r="D177" s="248">
        <v>4</v>
      </c>
      <c r="E177" s="248"/>
      <c r="F177" s="248"/>
      <c r="G177" s="248"/>
      <c r="H177" s="305">
        <v>5</v>
      </c>
      <c r="I177" s="306"/>
    </row>
    <row r="178" spans="1:9">
      <c r="A178" s="98" t="s">
        <v>114</v>
      </c>
      <c r="B178" s="51" t="s">
        <v>386</v>
      </c>
      <c r="C178" s="110"/>
      <c r="D178" s="245"/>
      <c r="E178" s="246"/>
      <c r="F178" s="246"/>
      <c r="G178" s="247"/>
      <c r="H178" s="325"/>
      <c r="I178" s="326"/>
    </row>
    <row r="179" spans="1:9">
      <c r="A179" s="67" t="s">
        <v>115</v>
      </c>
      <c r="B179" s="60" t="s">
        <v>357</v>
      </c>
      <c r="C179" s="97"/>
      <c r="D179" s="201">
        <f>SUM(D181:D182)</f>
        <v>38978.04</v>
      </c>
      <c r="E179" s="202"/>
      <c r="F179" s="202"/>
      <c r="G179" s="203"/>
      <c r="H179" s="308">
        <f>SUM(H181:H182)</f>
        <v>139904.87</v>
      </c>
      <c r="I179" s="309"/>
    </row>
    <row r="180" spans="1:9">
      <c r="A180" s="98" t="s">
        <v>24</v>
      </c>
      <c r="B180" s="66"/>
      <c r="C180" s="96"/>
      <c r="D180" s="195"/>
      <c r="E180" s="196"/>
      <c r="F180" s="196"/>
      <c r="G180" s="197"/>
      <c r="H180" s="193"/>
      <c r="I180" s="194"/>
    </row>
    <row r="181" spans="1:9">
      <c r="A181" s="98" t="s">
        <v>116</v>
      </c>
      <c r="B181" s="60" t="s">
        <v>387</v>
      </c>
      <c r="C181" s="97" t="s">
        <v>182</v>
      </c>
      <c r="D181" s="242">
        <v>-1460010.85</v>
      </c>
      <c r="E181" s="243"/>
      <c r="F181" s="243"/>
      <c r="G181" s="244"/>
      <c r="H181" s="279">
        <v>-2837494.2</v>
      </c>
      <c r="I181" s="280"/>
    </row>
    <row r="182" spans="1:9">
      <c r="A182" s="73" t="s">
        <v>117</v>
      </c>
      <c r="B182" s="54" t="s">
        <v>388</v>
      </c>
      <c r="C182" s="100" t="s">
        <v>183</v>
      </c>
      <c r="D182" s="198">
        <v>1498988.89</v>
      </c>
      <c r="E182" s="199"/>
      <c r="F182" s="199"/>
      <c r="G182" s="200"/>
      <c r="H182" s="204">
        <v>2977399.07</v>
      </c>
      <c r="I182" s="205"/>
    </row>
    <row r="183" spans="1:9" ht="23.25">
      <c r="A183" s="99" t="s">
        <v>118</v>
      </c>
      <c r="B183" s="60" t="s">
        <v>381</v>
      </c>
      <c r="C183" s="105"/>
      <c r="D183" s="201">
        <f>SUM(D185:D186)</f>
        <v>0</v>
      </c>
      <c r="E183" s="202"/>
      <c r="F183" s="202"/>
      <c r="G183" s="203"/>
      <c r="H183" s="308">
        <f>SUM(H185:H186)</f>
        <v>0</v>
      </c>
      <c r="I183" s="309"/>
    </row>
    <row r="184" spans="1:9">
      <c r="A184" s="98" t="s">
        <v>24</v>
      </c>
      <c r="B184" s="66"/>
      <c r="C184" s="96"/>
      <c r="D184" s="195"/>
      <c r="E184" s="196"/>
      <c r="F184" s="196"/>
      <c r="G184" s="197"/>
      <c r="H184" s="193"/>
      <c r="I184" s="194"/>
    </row>
    <row r="185" spans="1:9">
      <c r="A185" s="74" t="s">
        <v>119</v>
      </c>
      <c r="B185" s="60" t="s">
        <v>389</v>
      </c>
      <c r="C185" s="97" t="s">
        <v>182</v>
      </c>
      <c r="D185" s="242"/>
      <c r="E185" s="243"/>
      <c r="F185" s="243"/>
      <c r="G185" s="244"/>
      <c r="H185" s="279"/>
      <c r="I185" s="280"/>
    </row>
    <row r="186" spans="1:9">
      <c r="A186" s="98" t="s">
        <v>120</v>
      </c>
      <c r="B186" s="54" t="s">
        <v>390</v>
      </c>
      <c r="C186" s="100" t="s">
        <v>183</v>
      </c>
      <c r="D186" s="198"/>
      <c r="E186" s="199"/>
      <c r="F186" s="199"/>
      <c r="G186" s="200"/>
      <c r="H186" s="204"/>
      <c r="I186" s="205"/>
    </row>
    <row r="187" spans="1:9" ht="22.5">
      <c r="A187" s="88" t="s">
        <v>121</v>
      </c>
      <c r="B187" s="60" t="s">
        <v>382</v>
      </c>
      <c r="C187" s="105"/>
      <c r="D187" s="201">
        <f>SUM(D189:D192)</f>
        <v>0</v>
      </c>
      <c r="E187" s="202"/>
      <c r="F187" s="202"/>
      <c r="G187" s="203"/>
      <c r="H187" s="308">
        <f>SUM(H189:H192)</f>
        <v>0</v>
      </c>
      <c r="I187" s="309"/>
    </row>
    <row r="188" spans="1:9">
      <c r="A188" s="84" t="s">
        <v>19</v>
      </c>
      <c r="B188" s="66"/>
      <c r="C188" s="96"/>
      <c r="D188" s="195"/>
      <c r="E188" s="196"/>
      <c r="F188" s="196"/>
      <c r="G188" s="197"/>
      <c r="H188" s="193"/>
      <c r="I188" s="194"/>
    </row>
    <row r="189" spans="1:9">
      <c r="A189" s="59" t="s">
        <v>122</v>
      </c>
      <c r="B189" s="66" t="s">
        <v>391</v>
      </c>
      <c r="C189" s="97" t="s">
        <v>182</v>
      </c>
      <c r="D189" s="242"/>
      <c r="E189" s="243"/>
      <c r="F189" s="243"/>
      <c r="G189" s="244"/>
      <c r="H189" s="279"/>
      <c r="I189" s="280"/>
    </row>
    <row r="190" spans="1:9">
      <c r="A190" s="111" t="s">
        <v>123</v>
      </c>
      <c r="B190" s="54" t="s">
        <v>392</v>
      </c>
      <c r="C190" s="100" t="s">
        <v>183</v>
      </c>
      <c r="D190" s="198"/>
      <c r="E190" s="199"/>
      <c r="F190" s="199"/>
      <c r="G190" s="200"/>
      <c r="H190" s="204"/>
      <c r="I190" s="205"/>
    </row>
    <row r="191" spans="1:9">
      <c r="A191" s="112" t="s">
        <v>124</v>
      </c>
      <c r="B191" s="54" t="s">
        <v>393</v>
      </c>
      <c r="C191" s="113" t="s">
        <v>182</v>
      </c>
      <c r="D191" s="198"/>
      <c r="E191" s="199"/>
      <c r="F191" s="199"/>
      <c r="G191" s="200"/>
      <c r="H191" s="204"/>
      <c r="I191" s="205"/>
    </row>
    <row r="192" spans="1:9">
      <c r="A192" s="59" t="s">
        <v>125</v>
      </c>
      <c r="B192" s="54" t="s">
        <v>394</v>
      </c>
      <c r="C192" s="113" t="s">
        <v>183</v>
      </c>
      <c r="D192" s="198"/>
      <c r="E192" s="199"/>
      <c r="F192" s="199"/>
      <c r="G192" s="200"/>
      <c r="H192" s="204"/>
      <c r="I192" s="205"/>
    </row>
    <row r="193" spans="1:12">
      <c r="A193" s="114" t="s">
        <v>126</v>
      </c>
      <c r="B193" s="54" t="s">
        <v>289</v>
      </c>
      <c r="C193" s="113"/>
      <c r="D193" s="201">
        <f>SUM(D195:D197)</f>
        <v>-4714644.03</v>
      </c>
      <c r="E193" s="202"/>
      <c r="F193" s="202"/>
      <c r="G193" s="203"/>
      <c r="H193" s="308">
        <f>SUM(H195:H197)</f>
        <v>522892765.27999997</v>
      </c>
      <c r="I193" s="309"/>
    </row>
    <row r="194" spans="1:12">
      <c r="A194" s="115" t="s">
        <v>19</v>
      </c>
      <c r="B194" s="66"/>
      <c r="C194" s="96"/>
      <c r="D194" s="195"/>
      <c r="E194" s="196"/>
      <c r="F194" s="196"/>
      <c r="G194" s="197"/>
      <c r="H194" s="193"/>
      <c r="I194" s="194"/>
    </row>
    <row r="195" spans="1:12">
      <c r="A195" s="59" t="s">
        <v>127</v>
      </c>
      <c r="B195" s="60" t="s">
        <v>395</v>
      </c>
      <c r="C195" s="97" t="s">
        <v>182</v>
      </c>
      <c r="D195" s="242">
        <v>-872289302.87</v>
      </c>
      <c r="E195" s="243"/>
      <c r="F195" s="243"/>
      <c r="G195" s="244"/>
      <c r="H195" s="279">
        <v>-20111979.59</v>
      </c>
      <c r="I195" s="280"/>
    </row>
    <row r="196" spans="1:12">
      <c r="A196" s="111" t="s">
        <v>128</v>
      </c>
      <c r="B196" s="54" t="s">
        <v>396</v>
      </c>
      <c r="C196" s="55" t="s">
        <v>183</v>
      </c>
      <c r="D196" s="198">
        <v>867574658.84000003</v>
      </c>
      <c r="E196" s="199"/>
      <c r="F196" s="199"/>
      <c r="G196" s="200"/>
      <c r="H196" s="204">
        <v>543004744.87</v>
      </c>
      <c r="I196" s="205"/>
    </row>
    <row r="197" spans="1:12" ht="15.75" thickBot="1">
      <c r="A197" s="116" t="s">
        <v>129</v>
      </c>
      <c r="B197" s="108" t="s">
        <v>397</v>
      </c>
      <c r="C197" s="117" t="s">
        <v>398</v>
      </c>
      <c r="D197" s="206"/>
      <c r="E197" s="207"/>
      <c r="F197" s="207"/>
      <c r="G197" s="208"/>
      <c r="H197" s="323"/>
      <c r="I197" s="324"/>
    </row>
    <row r="198" spans="1:12">
      <c r="A198" s="226" t="s">
        <v>172</v>
      </c>
      <c r="B198" s="226"/>
      <c r="C198" s="18"/>
      <c r="D198" s="18"/>
      <c r="E198" s="18"/>
      <c r="F198" s="18"/>
      <c r="G198" s="18"/>
      <c r="H198" s="17"/>
    </row>
    <row r="199" spans="1:12">
      <c r="A199" s="127"/>
      <c r="B199" s="19"/>
      <c r="C199" s="18"/>
      <c r="D199" s="18"/>
      <c r="E199" s="18"/>
      <c r="F199" s="18"/>
      <c r="G199" s="18"/>
      <c r="H199" s="17"/>
      <c r="I199" s="191" t="s">
        <v>184</v>
      </c>
    </row>
    <row r="200" spans="1:12" ht="15" customHeight="1">
      <c r="A200" s="211" t="s">
        <v>10</v>
      </c>
      <c r="B200" s="212" t="s">
        <v>11</v>
      </c>
      <c r="C200" s="212" t="s">
        <v>12</v>
      </c>
      <c r="D200" s="212" t="s">
        <v>173</v>
      </c>
      <c r="E200" s="212"/>
      <c r="F200" s="212"/>
      <c r="G200" s="212"/>
      <c r="H200" s="212" t="s">
        <v>132</v>
      </c>
      <c r="I200" s="213"/>
    </row>
    <row r="201" spans="1:12">
      <c r="A201" s="211"/>
      <c r="B201" s="212"/>
      <c r="C201" s="212"/>
      <c r="D201" s="212"/>
      <c r="E201" s="212"/>
      <c r="F201" s="212"/>
      <c r="G201" s="212"/>
      <c r="H201" s="212"/>
      <c r="I201" s="213"/>
    </row>
    <row r="202" spans="1:12" ht="15.75" thickBot="1">
      <c r="A202" s="155">
        <v>1</v>
      </c>
      <c r="B202" s="156">
        <v>2</v>
      </c>
      <c r="C202" s="156">
        <v>3</v>
      </c>
      <c r="D202" s="239">
        <v>4</v>
      </c>
      <c r="E202" s="239"/>
      <c r="F202" s="239"/>
      <c r="G202" s="239"/>
      <c r="H202" s="239">
        <v>5</v>
      </c>
      <c r="I202" s="296"/>
    </row>
    <row r="203" spans="1:12">
      <c r="A203" s="133" t="s">
        <v>174</v>
      </c>
      <c r="B203" s="139" t="s">
        <v>175</v>
      </c>
      <c r="C203" s="154" t="s">
        <v>134</v>
      </c>
      <c r="D203" s="230"/>
      <c r="E203" s="230"/>
      <c r="F203" s="230"/>
      <c r="G203" s="230"/>
      <c r="H203" s="297">
        <f>SUM(H205,H209)</f>
        <v>0</v>
      </c>
      <c r="I203" s="298"/>
    </row>
    <row r="204" spans="1:12">
      <c r="A204" s="134" t="s">
        <v>19</v>
      </c>
      <c r="B204" s="140"/>
      <c r="C204" s="152"/>
      <c r="D204" s="219"/>
      <c r="E204" s="219"/>
      <c r="F204" s="219"/>
      <c r="G204" s="219"/>
      <c r="H204" s="287"/>
      <c r="I204" s="288"/>
    </row>
    <row r="205" spans="1:12">
      <c r="A205" s="135" t="s">
        <v>178</v>
      </c>
      <c r="B205" s="141" t="s">
        <v>180</v>
      </c>
      <c r="C205" s="153" t="s">
        <v>182</v>
      </c>
      <c r="D205" s="240"/>
      <c r="E205" s="240"/>
      <c r="F205" s="240"/>
      <c r="G205" s="240"/>
      <c r="H205" s="299">
        <f>SUM(H207:I208)</f>
        <v>0</v>
      </c>
      <c r="I205" s="300"/>
    </row>
    <row r="206" spans="1:12">
      <c r="A206" s="136" t="s">
        <v>19</v>
      </c>
      <c r="B206" s="140"/>
      <c r="C206" s="152"/>
      <c r="D206" s="219"/>
      <c r="E206" s="219"/>
      <c r="F206" s="219"/>
      <c r="G206" s="219"/>
      <c r="H206" s="287"/>
      <c r="I206" s="288"/>
      <c r="J206" s="40" t="s">
        <v>155</v>
      </c>
      <c r="K206" s="40" t="s">
        <v>185</v>
      </c>
    </row>
    <row r="207" spans="1:12">
      <c r="A207" s="370"/>
      <c r="B207" s="371"/>
      <c r="C207" s="372"/>
      <c r="D207" s="373"/>
      <c r="E207" s="374"/>
      <c r="F207" s="375"/>
      <c r="G207" s="376"/>
      <c r="H207" s="377"/>
      <c r="I207" s="378"/>
      <c r="J207" s="379" t="str">
        <f>IF(C207="","000",C207)&amp;IF(D207="","000",D207)&amp;IF(E207="","00000000000000000",E207)</f>
        <v>00000000000000000000000</v>
      </c>
      <c r="K207" s="380"/>
      <c r="L207" s="380"/>
    </row>
    <row r="208" spans="1:12" ht="6" hidden="1" customHeight="1">
      <c r="A208" s="137"/>
      <c r="B208" s="143"/>
      <c r="C208" s="132"/>
      <c r="D208" s="231"/>
      <c r="E208" s="231"/>
      <c r="F208" s="231"/>
      <c r="G208" s="231"/>
      <c r="H208" s="301"/>
      <c r="I208" s="302"/>
      <c r="J208" s="131"/>
    </row>
    <row r="209" spans="1:12">
      <c r="A209" s="138" t="s">
        <v>179</v>
      </c>
      <c r="B209" s="142" t="s">
        <v>181</v>
      </c>
      <c r="C209" s="151" t="s">
        <v>183</v>
      </c>
      <c r="D209" s="241"/>
      <c r="E209" s="241"/>
      <c r="F209" s="241"/>
      <c r="G209" s="241"/>
      <c r="H209" s="289">
        <f>SUM(H211:I212)</f>
        <v>0</v>
      </c>
      <c r="I209" s="290"/>
      <c r="J209" s="131"/>
    </row>
    <row r="210" spans="1:12">
      <c r="A210" s="144" t="s">
        <v>19</v>
      </c>
      <c r="B210" s="140"/>
      <c r="C210" s="152"/>
      <c r="D210" s="219"/>
      <c r="E210" s="219"/>
      <c r="F210" s="219"/>
      <c r="G210" s="219"/>
      <c r="H210" s="221"/>
      <c r="I210" s="222"/>
      <c r="J210" s="131" t="s">
        <v>155</v>
      </c>
      <c r="K210" s="40" t="s">
        <v>185</v>
      </c>
    </row>
    <row r="211" spans="1:12">
      <c r="A211" s="370"/>
      <c r="B211" s="371"/>
      <c r="C211" s="372"/>
      <c r="D211" s="373"/>
      <c r="E211" s="374"/>
      <c r="F211" s="375"/>
      <c r="G211" s="376"/>
      <c r="H211" s="377"/>
      <c r="I211" s="378"/>
      <c r="J211" s="379" t="str">
        <f>IF(C211="","000",C211)&amp;IF(D211="","000",D211)&amp;IF(E211="","00000000000000000",E211)</f>
        <v>00000000000000000000000</v>
      </c>
      <c r="K211" s="380"/>
      <c r="L211" s="380"/>
    </row>
    <row r="212" spans="1:12" ht="0.75" customHeight="1" thickBot="1">
      <c r="A212" s="157"/>
      <c r="B212" s="158"/>
      <c r="C212" s="159"/>
      <c r="D212" s="234"/>
      <c r="E212" s="234"/>
      <c r="F212" s="234"/>
      <c r="G212" s="234"/>
      <c r="H212" s="159"/>
      <c r="I212" s="160"/>
    </row>
    <row r="214" spans="1:12">
      <c r="A214" s="161" t="s">
        <v>130</v>
      </c>
      <c r="B214" s="161"/>
      <c r="C214" s="161"/>
      <c r="D214" s="233"/>
      <c r="E214" s="233"/>
      <c r="F214" s="233"/>
      <c r="G214" s="233"/>
      <c r="H214" s="45"/>
      <c r="I214" s="307" t="s">
        <v>274</v>
      </c>
    </row>
    <row r="215" spans="1:12">
      <c r="A215" s="162"/>
      <c r="B215" s="163"/>
      <c r="C215" s="162"/>
      <c r="D215" s="232"/>
      <c r="E215" s="232"/>
      <c r="F215" s="232"/>
      <c r="G215" s="232"/>
      <c r="H215" s="45"/>
      <c r="I215" s="307"/>
    </row>
    <row r="216" spans="1:12" ht="17.100000000000001" customHeight="1">
      <c r="A216" s="211" t="s">
        <v>10</v>
      </c>
      <c r="B216" s="212" t="s">
        <v>11</v>
      </c>
      <c r="C216" s="212" t="s">
        <v>12</v>
      </c>
      <c r="D216" s="212" t="s">
        <v>170</v>
      </c>
      <c r="E216" s="212"/>
      <c r="F216" s="212"/>
      <c r="G216" s="212"/>
      <c r="H216" s="212" t="s">
        <v>132</v>
      </c>
      <c r="I216" s="213"/>
    </row>
    <row r="217" spans="1:12" ht="17.100000000000001" customHeight="1">
      <c r="A217" s="211"/>
      <c r="B217" s="212"/>
      <c r="C217" s="212"/>
      <c r="D217" s="212"/>
      <c r="E217" s="212"/>
      <c r="F217" s="212"/>
      <c r="G217" s="212"/>
      <c r="H217" s="212"/>
      <c r="I217" s="213"/>
    </row>
    <row r="218" spans="1:12" ht="15.75" thickBot="1">
      <c r="A218" s="164">
        <v>1</v>
      </c>
      <c r="B218" s="156">
        <v>2</v>
      </c>
      <c r="C218" s="156">
        <v>3</v>
      </c>
      <c r="D218" s="235">
        <v>4</v>
      </c>
      <c r="E218" s="235"/>
      <c r="F218" s="235"/>
      <c r="G218" s="235"/>
      <c r="H218" s="235">
        <v>5</v>
      </c>
      <c r="I218" s="286"/>
    </row>
    <row r="219" spans="1:12">
      <c r="A219" s="165" t="s">
        <v>133</v>
      </c>
      <c r="B219" s="139">
        <v>900</v>
      </c>
      <c r="C219" s="154" t="s">
        <v>134</v>
      </c>
      <c r="D219" s="236" t="s">
        <v>134</v>
      </c>
      <c r="E219" s="237"/>
      <c r="F219" s="237"/>
      <c r="G219" s="238"/>
      <c r="H219" s="293">
        <f>SUM(H221:I364)</f>
        <v>750599442.69000006</v>
      </c>
      <c r="I219" s="294"/>
    </row>
    <row r="220" spans="1:12">
      <c r="A220" s="166" t="s">
        <v>135</v>
      </c>
      <c r="B220" s="140"/>
      <c r="C220" s="152"/>
      <c r="D220" s="227"/>
      <c r="E220" s="228"/>
      <c r="F220" s="228"/>
      <c r="G220" s="229"/>
      <c r="H220" s="287"/>
      <c r="I220" s="288"/>
      <c r="J220" s="40" t="s">
        <v>155</v>
      </c>
      <c r="K220" s="40" t="s">
        <v>185</v>
      </c>
    </row>
    <row r="221" spans="1:12">
      <c r="A221" s="124" t="s">
        <v>409</v>
      </c>
      <c r="B221" s="141" t="s">
        <v>410</v>
      </c>
      <c r="C221" s="125" t="s">
        <v>364</v>
      </c>
      <c r="D221" s="168" t="s">
        <v>176</v>
      </c>
      <c r="E221" s="129" t="s">
        <v>411</v>
      </c>
      <c r="F221" s="169" t="s">
        <v>177</v>
      </c>
      <c r="G221" s="130" t="s">
        <v>212</v>
      </c>
      <c r="H221" s="217">
        <v>1464084</v>
      </c>
      <c r="I221" s="218"/>
      <c r="J221" s="145" t="str">
        <f>IF(C221="","000",C221)&amp;IF(D221="","000",D221)&amp;IF(E221="","0000",E221)&amp;IF(F221="","0000000000",F221)&amp;IF(G221="","000",G221)</f>
        <v>21100001020000000000121</v>
      </c>
      <c r="K221" s="122" t="s">
        <v>412</v>
      </c>
    </row>
    <row r="222" spans="1:12">
      <c r="A222" s="124" t="s">
        <v>409</v>
      </c>
      <c r="B222" s="141" t="s">
        <v>410</v>
      </c>
      <c r="C222" s="125" t="s">
        <v>364</v>
      </c>
      <c r="D222" s="168" t="s">
        <v>176</v>
      </c>
      <c r="E222" s="129" t="s">
        <v>413</v>
      </c>
      <c r="F222" s="169" t="s">
        <v>177</v>
      </c>
      <c r="G222" s="130" t="s">
        <v>212</v>
      </c>
      <c r="H222" s="217">
        <v>21411108.260000002</v>
      </c>
      <c r="I222" s="218"/>
      <c r="J222" s="145" t="str">
        <f>IF(C222="","000",C222)&amp;IF(D222="","000",D222)&amp;IF(E222="","0000",E222)&amp;IF(F222="","0000000000",F222)&amp;IF(G222="","000",G222)</f>
        <v>21100001040000000000121</v>
      </c>
      <c r="K222" s="122" t="s">
        <v>414</v>
      </c>
    </row>
    <row r="223" spans="1:12">
      <c r="A223" s="124" t="s">
        <v>409</v>
      </c>
      <c r="B223" s="141" t="s">
        <v>410</v>
      </c>
      <c r="C223" s="125" t="s">
        <v>364</v>
      </c>
      <c r="D223" s="168" t="s">
        <v>176</v>
      </c>
      <c r="E223" s="129" t="s">
        <v>415</v>
      </c>
      <c r="F223" s="169" t="s">
        <v>177</v>
      </c>
      <c r="G223" s="130" t="s">
        <v>212</v>
      </c>
      <c r="H223" s="217">
        <v>6284347.25</v>
      </c>
      <c r="I223" s="218"/>
      <c r="J223" s="145" t="str">
        <f>IF(C223="","000",C223)&amp;IF(D223="","000",D223)&amp;IF(E223="","0000",E223)&amp;IF(F223="","0000000000",F223)&amp;IF(G223="","000",G223)</f>
        <v>21100001060000000000121</v>
      </c>
      <c r="K223" s="122" t="s">
        <v>416</v>
      </c>
    </row>
    <row r="224" spans="1:12">
      <c r="A224" s="124" t="s">
        <v>409</v>
      </c>
      <c r="B224" s="141" t="s">
        <v>410</v>
      </c>
      <c r="C224" s="125" t="s">
        <v>364</v>
      </c>
      <c r="D224" s="168" t="s">
        <v>176</v>
      </c>
      <c r="E224" s="129" t="s">
        <v>417</v>
      </c>
      <c r="F224" s="169" t="s">
        <v>177</v>
      </c>
      <c r="G224" s="130" t="s">
        <v>212</v>
      </c>
      <c r="H224" s="217">
        <v>2764500</v>
      </c>
      <c r="I224" s="218"/>
      <c r="J224" s="145" t="str">
        <f>IF(C224="","000",C224)&amp;IF(D224="","000",D224)&amp;IF(E224="","0000",E224)&amp;IF(F224="","0000000000",F224)&amp;IF(G224="","000",G224)</f>
        <v>21100007090000000000121</v>
      </c>
      <c r="K224" s="122" t="s">
        <v>418</v>
      </c>
    </row>
    <row r="225" spans="1:11">
      <c r="A225" s="124" t="s">
        <v>409</v>
      </c>
      <c r="B225" s="141" t="s">
        <v>410</v>
      </c>
      <c r="C225" s="125" t="s">
        <v>364</v>
      </c>
      <c r="D225" s="168" t="s">
        <v>176</v>
      </c>
      <c r="E225" s="129" t="s">
        <v>419</v>
      </c>
      <c r="F225" s="169" t="s">
        <v>177</v>
      </c>
      <c r="G225" s="130" t="s">
        <v>212</v>
      </c>
      <c r="H225" s="217">
        <v>1695434.51</v>
      </c>
      <c r="I225" s="218"/>
      <c r="J225" s="145" t="str">
        <f>IF(C225="","000",C225)&amp;IF(D225="","000",D225)&amp;IF(E225="","0000",E225)&amp;IF(F225="","0000000000",F225)&amp;IF(G225="","000",G225)</f>
        <v>21100008040000000000121</v>
      </c>
      <c r="K225" s="122" t="s">
        <v>420</v>
      </c>
    </row>
    <row r="226" spans="1:11">
      <c r="A226" s="124" t="s">
        <v>409</v>
      </c>
      <c r="B226" s="141" t="s">
        <v>410</v>
      </c>
      <c r="C226" s="125" t="s">
        <v>364</v>
      </c>
      <c r="D226" s="168" t="s">
        <v>176</v>
      </c>
      <c r="E226" s="129" t="s">
        <v>421</v>
      </c>
      <c r="F226" s="169" t="s">
        <v>177</v>
      </c>
      <c r="G226" s="130" t="s">
        <v>212</v>
      </c>
      <c r="H226" s="217">
        <v>3237200</v>
      </c>
      <c r="I226" s="218"/>
      <c r="J226" s="145" t="str">
        <f>IF(C226="","000",C226)&amp;IF(D226="","000",D226)&amp;IF(E226="","0000",E226)&amp;IF(F226="","0000000000",F226)&amp;IF(G226="","000",G226)</f>
        <v>21100010060000000000121</v>
      </c>
      <c r="K226" s="122" t="s">
        <v>422</v>
      </c>
    </row>
    <row r="227" spans="1:11">
      <c r="A227" s="124" t="s">
        <v>423</v>
      </c>
      <c r="B227" s="141" t="s">
        <v>410</v>
      </c>
      <c r="C227" s="125" t="s">
        <v>365</v>
      </c>
      <c r="D227" s="168" t="s">
        <v>176</v>
      </c>
      <c r="E227" s="129" t="s">
        <v>411</v>
      </c>
      <c r="F227" s="169" t="s">
        <v>177</v>
      </c>
      <c r="G227" s="130" t="s">
        <v>213</v>
      </c>
      <c r="H227" s="217">
        <v>40100</v>
      </c>
      <c r="I227" s="218"/>
      <c r="J227" s="145" t="str">
        <f>IF(C227="","000",C227)&amp;IF(D227="","000",D227)&amp;IF(E227="","0000",E227)&amp;IF(F227="","0000000000",F227)&amp;IF(G227="","000",G227)</f>
        <v>21200001020000000000122</v>
      </c>
      <c r="K227" s="122" t="s">
        <v>424</v>
      </c>
    </row>
    <row r="228" spans="1:11">
      <c r="A228" s="124" t="s">
        <v>423</v>
      </c>
      <c r="B228" s="141" t="s">
        <v>410</v>
      </c>
      <c r="C228" s="125" t="s">
        <v>365</v>
      </c>
      <c r="D228" s="168" t="s">
        <v>176</v>
      </c>
      <c r="E228" s="129" t="s">
        <v>413</v>
      </c>
      <c r="F228" s="169" t="s">
        <v>177</v>
      </c>
      <c r="G228" s="130" t="s">
        <v>213</v>
      </c>
      <c r="H228" s="217">
        <v>1664850</v>
      </c>
      <c r="I228" s="218"/>
      <c r="J228" s="145" t="str">
        <f>IF(C228="","000",C228)&amp;IF(D228="","000",D228)&amp;IF(E228="","0000",E228)&amp;IF(F228="","0000000000",F228)&amp;IF(G228="","000",G228)</f>
        <v>21200001040000000000122</v>
      </c>
      <c r="K228" s="122" t="s">
        <v>425</v>
      </c>
    </row>
    <row r="229" spans="1:11">
      <c r="A229" s="124" t="s">
        <v>423</v>
      </c>
      <c r="B229" s="141" t="s">
        <v>410</v>
      </c>
      <c r="C229" s="125" t="s">
        <v>365</v>
      </c>
      <c r="D229" s="168" t="s">
        <v>176</v>
      </c>
      <c r="E229" s="129" t="s">
        <v>415</v>
      </c>
      <c r="F229" s="169" t="s">
        <v>177</v>
      </c>
      <c r="G229" s="130" t="s">
        <v>213</v>
      </c>
      <c r="H229" s="217">
        <v>490800</v>
      </c>
      <c r="I229" s="218"/>
      <c r="J229" s="145" t="str">
        <f>IF(C229="","000",C229)&amp;IF(D229="","000",D229)&amp;IF(E229="","0000",E229)&amp;IF(F229="","0000000000",F229)&amp;IF(G229="","000",G229)</f>
        <v>21200001060000000000122</v>
      </c>
      <c r="K229" s="122" t="s">
        <v>426</v>
      </c>
    </row>
    <row r="230" spans="1:11">
      <c r="A230" s="124" t="s">
        <v>423</v>
      </c>
      <c r="B230" s="141" t="s">
        <v>410</v>
      </c>
      <c r="C230" s="125" t="s">
        <v>365</v>
      </c>
      <c r="D230" s="168" t="s">
        <v>176</v>
      </c>
      <c r="E230" s="129" t="s">
        <v>417</v>
      </c>
      <c r="F230" s="169" t="s">
        <v>177</v>
      </c>
      <c r="G230" s="130" t="s">
        <v>213</v>
      </c>
      <c r="H230" s="217">
        <v>240600</v>
      </c>
      <c r="I230" s="218"/>
      <c r="J230" s="145" t="str">
        <f>IF(C230="","000",C230)&amp;IF(D230="","000",D230)&amp;IF(E230="","0000",E230)&amp;IF(F230="","0000000000",F230)&amp;IF(G230="","000",G230)</f>
        <v>21200007090000000000122</v>
      </c>
      <c r="K230" s="122" t="s">
        <v>427</v>
      </c>
    </row>
    <row r="231" spans="1:11">
      <c r="A231" s="124" t="s">
        <v>423</v>
      </c>
      <c r="B231" s="141" t="s">
        <v>410</v>
      </c>
      <c r="C231" s="125" t="s">
        <v>365</v>
      </c>
      <c r="D231" s="168" t="s">
        <v>176</v>
      </c>
      <c r="E231" s="129" t="s">
        <v>419</v>
      </c>
      <c r="F231" s="169" t="s">
        <v>177</v>
      </c>
      <c r="G231" s="130" t="s">
        <v>213</v>
      </c>
      <c r="H231" s="217">
        <v>121050</v>
      </c>
      <c r="I231" s="218"/>
      <c r="J231" s="145" t="str">
        <f>IF(C231="","000",C231)&amp;IF(D231="","000",D231)&amp;IF(E231="","0000",E231)&amp;IF(F231="","0000000000",F231)&amp;IF(G231="","000",G231)</f>
        <v>21200008040000000000122</v>
      </c>
      <c r="K231" s="122" t="s">
        <v>428</v>
      </c>
    </row>
    <row r="232" spans="1:11">
      <c r="A232" s="124" t="s">
        <v>423</v>
      </c>
      <c r="B232" s="141" t="s">
        <v>410</v>
      </c>
      <c r="C232" s="125" t="s">
        <v>365</v>
      </c>
      <c r="D232" s="168" t="s">
        <v>176</v>
      </c>
      <c r="E232" s="129" t="s">
        <v>421</v>
      </c>
      <c r="F232" s="169" t="s">
        <v>177</v>
      </c>
      <c r="G232" s="130" t="s">
        <v>213</v>
      </c>
      <c r="H232" s="217">
        <v>80200</v>
      </c>
      <c r="I232" s="218"/>
      <c r="J232" s="145" t="str">
        <f>IF(C232="","000",C232)&amp;IF(D232="","000",D232)&amp;IF(E232="","0000",E232)&amp;IF(F232="","0000000000",F232)&amp;IF(G232="","000",G232)</f>
        <v>21200010060000000000122</v>
      </c>
      <c r="K232" s="122" t="s">
        <v>429</v>
      </c>
    </row>
    <row r="233" spans="1:11">
      <c r="A233" s="124" t="s">
        <v>430</v>
      </c>
      <c r="B233" s="141" t="s">
        <v>410</v>
      </c>
      <c r="C233" s="125" t="s">
        <v>366</v>
      </c>
      <c r="D233" s="168" t="s">
        <v>176</v>
      </c>
      <c r="E233" s="129" t="s">
        <v>411</v>
      </c>
      <c r="F233" s="169" t="s">
        <v>177</v>
      </c>
      <c r="G233" s="130" t="s">
        <v>218</v>
      </c>
      <c r="H233" s="217">
        <v>436156.83</v>
      </c>
      <c r="I233" s="218"/>
      <c r="J233" s="145" t="str">
        <f>IF(C233="","000",C233)&amp;IF(D233="","000",D233)&amp;IF(E233="","0000",E233)&amp;IF(F233="","0000000000",F233)&amp;IF(G233="","000",G233)</f>
        <v>21300001020000000000129</v>
      </c>
      <c r="K233" s="122" t="s">
        <v>431</v>
      </c>
    </row>
    <row r="234" spans="1:11">
      <c r="A234" s="124" t="s">
        <v>430</v>
      </c>
      <c r="B234" s="141" t="s">
        <v>410</v>
      </c>
      <c r="C234" s="125" t="s">
        <v>366</v>
      </c>
      <c r="D234" s="168" t="s">
        <v>176</v>
      </c>
      <c r="E234" s="129" t="s">
        <v>413</v>
      </c>
      <c r="F234" s="169" t="s">
        <v>177</v>
      </c>
      <c r="G234" s="130" t="s">
        <v>218</v>
      </c>
      <c r="H234" s="217">
        <v>7853137.2000000002</v>
      </c>
      <c r="I234" s="218"/>
      <c r="J234" s="145" t="str">
        <f>IF(C234="","000",C234)&amp;IF(D234="","000",D234)&amp;IF(E234="","0000",E234)&amp;IF(F234="","0000000000",F234)&amp;IF(G234="","000",G234)</f>
        <v>21300001040000000000129</v>
      </c>
      <c r="K234" s="122" t="s">
        <v>432</v>
      </c>
    </row>
    <row r="235" spans="1:11">
      <c r="A235" s="124" t="s">
        <v>430</v>
      </c>
      <c r="B235" s="141" t="s">
        <v>410</v>
      </c>
      <c r="C235" s="125" t="s">
        <v>366</v>
      </c>
      <c r="D235" s="168" t="s">
        <v>176</v>
      </c>
      <c r="E235" s="129" t="s">
        <v>415</v>
      </c>
      <c r="F235" s="169" t="s">
        <v>177</v>
      </c>
      <c r="G235" s="130" t="s">
        <v>218</v>
      </c>
      <c r="H235" s="217">
        <v>2237286.83</v>
      </c>
      <c r="I235" s="218"/>
      <c r="J235" s="145" t="str">
        <f>IF(C235="","000",C235)&amp;IF(D235="","000",D235)&amp;IF(E235="","0000",E235)&amp;IF(F235="","0000000000",F235)&amp;IF(G235="","000",G235)</f>
        <v>21300001060000000000129</v>
      </c>
      <c r="K235" s="122" t="s">
        <v>433</v>
      </c>
    </row>
    <row r="236" spans="1:11">
      <c r="A236" s="124" t="s">
        <v>430</v>
      </c>
      <c r="B236" s="141" t="s">
        <v>410</v>
      </c>
      <c r="C236" s="125" t="s">
        <v>366</v>
      </c>
      <c r="D236" s="168" t="s">
        <v>176</v>
      </c>
      <c r="E236" s="129" t="s">
        <v>417</v>
      </c>
      <c r="F236" s="169" t="s">
        <v>177</v>
      </c>
      <c r="G236" s="130" t="s">
        <v>218</v>
      </c>
      <c r="H236" s="217">
        <v>956915.21</v>
      </c>
      <c r="I236" s="218"/>
      <c r="J236" s="145" t="str">
        <f>IF(C236="","000",C236)&amp;IF(D236="","000",D236)&amp;IF(E236="","0000",E236)&amp;IF(F236="","0000000000",F236)&amp;IF(G236="","000",G236)</f>
        <v>21300007090000000000129</v>
      </c>
      <c r="K236" s="122" t="s">
        <v>434</v>
      </c>
    </row>
    <row r="237" spans="1:11">
      <c r="A237" s="124" t="s">
        <v>430</v>
      </c>
      <c r="B237" s="141" t="s">
        <v>410</v>
      </c>
      <c r="C237" s="125" t="s">
        <v>366</v>
      </c>
      <c r="D237" s="168" t="s">
        <v>176</v>
      </c>
      <c r="E237" s="129" t="s">
        <v>419</v>
      </c>
      <c r="F237" s="169" t="s">
        <v>177</v>
      </c>
      <c r="G237" s="130" t="s">
        <v>218</v>
      </c>
      <c r="H237" s="217">
        <v>597107.18000000005</v>
      </c>
      <c r="I237" s="218"/>
      <c r="J237" s="145" t="str">
        <f>IF(C237="","000",C237)&amp;IF(D237="","000",D237)&amp;IF(E237="","0000",E237)&amp;IF(F237="","0000000000",F237)&amp;IF(G237="","000",G237)</f>
        <v>21300008040000000000129</v>
      </c>
      <c r="K237" s="122" t="s">
        <v>435</v>
      </c>
    </row>
    <row r="238" spans="1:11">
      <c r="A238" s="124" t="s">
        <v>430</v>
      </c>
      <c r="B238" s="141" t="s">
        <v>410</v>
      </c>
      <c r="C238" s="125" t="s">
        <v>366</v>
      </c>
      <c r="D238" s="168" t="s">
        <v>176</v>
      </c>
      <c r="E238" s="129" t="s">
        <v>421</v>
      </c>
      <c r="F238" s="169" t="s">
        <v>177</v>
      </c>
      <c r="G238" s="130" t="s">
        <v>218</v>
      </c>
      <c r="H238" s="217">
        <v>908150.11</v>
      </c>
      <c r="I238" s="218"/>
      <c r="J238" s="145" t="str">
        <f>IF(C238="","000",C238)&amp;IF(D238="","000",D238)&amp;IF(E238="","0000",E238)&amp;IF(F238="","0000000000",F238)&amp;IF(G238="","000",G238)</f>
        <v>21300010060000000000129</v>
      </c>
      <c r="K238" s="122" t="s">
        <v>436</v>
      </c>
    </row>
    <row r="239" spans="1:11">
      <c r="A239" s="124" t="s">
        <v>437</v>
      </c>
      <c r="B239" s="141" t="s">
        <v>410</v>
      </c>
      <c r="C239" s="125" t="s">
        <v>367</v>
      </c>
      <c r="D239" s="168" t="s">
        <v>176</v>
      </c>
      <c r="E239" s="129" t="s">
        <v>413</v>
      </c>
      <c r="F239" s="169" t="s">
        <v>177</v>
      </c>
      <c r="G239" s="130" t="s">
        <v>292</v>
      </c>
      <c r="H239" s="217">
        <v>530847.86</v>
      </c>
      <c r="I239" s="218"/>
      <c r="J239" s="145" t="str">
        <f>IF(C239="","000",C239)&amp;IF(D239="","000",D239)&amp;IF(E239="","0000",E239)&amp;IF(F239="","0000000000",F239)&amp;IF(G239="","000",G239)</f>
        <v>22100001040000000000242</v>
      </c>
      <c r="K239" s="122" t="s">
        <v>438</v>
      </c>
    </row>
    <row r="240" spans="1:11">
      <c r="A240" s="124" t="s">
        <v>437</v>
      </c>
      <c r="B240" s="141" t="s">
        <v>410</v>
      </c>
      <c r="C240" s="125" t="s">
        <v>367</v>
      </c>
      <c r="D240" s="168" t="s">
        <v>176</v>
      </c>
      <c r="E240" s="129" t="s">
        <v>413</v>
      </c>
      <c r="F240" s="169" t="s">
        <v>177</v>
      </c>
      <c r="G240" s="130" t="s">
        <v>294</v>
      </c>
      <c r="H240" s="217">
        <v>119337.58</v>
      </c>
      <c r="I240" s="218"/>
      <c r="J240" s="145" t="str">
        <f>IF(C240="","000",C240)&amp;IF(D240="","000",D240)&amp;IF(E240="","0000",E240)&amp;IF(F240="","0000000000",F240)&amp;IF(G240="","000",G240)</f>
        <v>22100001040000000000244</v>
      </c>
      <c r="K240" s="122" t="s">
        <v>439</v>
      </c>
    </row>
    <row r="241" spans="1:11">
      <c r="A241" s="124" t="s">
        <v>437</v>
      </c>
      <c r="B241" s="141" t="s">
        <v>410</v>
      </c>
      <c r="C241" s="125" t="s">
        <v>367</v>
      </c>
      <c r="D241" s="168" t="s">
        <v>176</v>
      </c>
      <c r="E241" s="129" t="s">
        <v>440</v>
      </c>
      <c r="F241" s="169" t="s">
        <v>177</v>
      </c>
      <c r="G241" s="130" t="s">
        <v>294</v>
      </c>
      <c r="H241" s="217">
        <v>180000</v>
      </c>
      <c r="I241" s="218"/>
      <c r="J241" s="145" t="str">
        <f>IF(C241="","000",C241)&amp;IF(D241="","000",D241)&amp;IF(E241="","0000",E241)&amp;IF(F241="","0000000000",F241)&amp;IF(G241="","000",G241)</f>
        <v>22100001050000000000244</v>
      </c>
      <c r="K241" s="122" t="s">
        <v>441</v>
      </c>
    </row>
    <row r="242" spans="1:11">
      <c r="A242" s="124" t="s">
        <v>437</v>
      </c>
      <c r="B242" s="141" t="s">
        <v>410</v>
      </c>
      <c r="C242" s="125" t="s">
        <v>367</v>
      </c>
      <c r="D242" s="168" t="s">
        <v>176</v>
      </c>
      <c r="E242" s="129" t="s">
        <v>415</v>
      </c>
      <c r="F242" s="169" t="s">
        <v>177</v>
      </c>
      <c r="G242" s="130" t="s">
        <v>292</v>
      </c>
      <c r="H242" s="217">
        <v>92959.679999999993</v>
      </c>
      <c r="I242" s="218"/>
      <c r="J242" s="145" t="str">
        <f>IF(C242="","000",C242)&amp;IF(D242="","000",D242)&amp;IF(E242="","0000",E242)&amp;IF(F242="","0000000000",F242)&amp;IF(G242="","000",G242)</f>
        <v>22100001060000000000242</v>
      </c>
      <c r="K242" s="122" t="s">
        <v>442</v>
      </c>
    </row>
    <row r="243" spans="1:11">
      <c r="A243" s="124" t="s">
        <v>437</v>
      </c>
      <c r="B243" s="141" t="s">
        <v>410</v>
      </c>
      <c r="C243" s="125" t="s">
        <v>367</v>
      </c>
      <c r="D243" s="168" t="s">
        <v>176</v>
      </c>
      <c r="E243" s="129" t="s">
        <v>415</v>
      </c>
      <c r="F243" s="169" t="s">
        <v>177</v>
      </c>
      <c r="G243" s="130" t="s">
        <v>294</v>
      </c>
      <c r="H243" s="217">
        <v>965</v>
      </c>
      <c r="I243" s="218"/>
      <c r="J243" s="145" t="str">
        <f>IF(C243="","000",C243)&amp;IF(D243="","000",D243)&amp;IF(E243="","0000",E243)&amp;IF(F243="","0000000000",F243)&amp;IF(G243="","000",G243)</f>
        <v>22100001060000000000244</v>
      </c>
      <c r="K243" s="122" t="s">
        <v>443</v>
      </c>
    </row>
    <row r="244" spans="1:11">
      <c r="A244" s="124" t="s">
        <v>437</v>
      </c>
      <c r="B244" s="141" t="s">
        <v>410</v>
      </c>
      <c r="C244" s="125" t="s">
        <v>367</v>
      </c>
      <c r="D244" s="168" t="s">
        <v>176</v>
      </c>
      <c r="E244" s="129" t="s">
        <v>417</v>
      </c>
      <c r="F244" s="169" t="s">
        <v>177</v>
      </c>
      <c r="G244" s="130" t="s">
        <v>292</v>
      </c>
      <c r="H244" s="217">
        <v>17500</v>
      </c>
      <c r="I244" s="218"/>
      <c r="J244" s="145" t="str">
        <f>IF(C244="","000",C244)&amp;IF(D244="","000",D244)&amp;IF(E244="","0000",E244)&amp;IF(F244="","0000000000",F244)&amp;IF(G244="","000",G244)</f>
        <v>22100007090000000000242</v>
      </c>
      <c r="K244" s="122" t="s">
        <v>444</v>
      </c>
    </row>
    <row r="245" spans="1:11">
      <c r="A245" s="124" t="s">
        <v>437</v>
      </c>
      <c r="B245" s="141" t="s">
        <v>410</v>
      </c>
      <c r="C245" s="125" t="s">
        <v>367</v>
      </c>
      <c r="D245" s="168" t="s">
        <v>176</v>
      </c>
      <c r="E245" s="129" t="s">
        <v>417</v>
      </c>
      <c r="F245" s="169" t="s">
        <v>177</v>
      </c>
      <c r="G245" s="130" t="s">
        <v>294</v>
      </c>
      <c r="H245" s="217">
        <v>4860</v>
      </c>
      <c r="I245" s="218"/>
      <c r="J245" s="145" t="str">
        <f>IF(C245="","000",C245)&amp;IF(D245="","000",D245)&amp;IF(E245="","0000",E245)&amp;IF(F245="","0000000000",F245)&amp;IF(G245="","000",G245)</f>
        <v>22100007090000000000244</v>
      </c>
      <c r="K245" s="122" t="s">
        <v>445</v>
      </c>
    </row>
    <row r="246" spans="1:11">
      <c r="A246" s="124" t="s">
        <v>437</v>
      </c>
      <c r="B246" s="141" t="s">
        <v>410</v>
      </c>
      <c r="C246" s="125" t="s">
        <v>367</v>
      </c>
      <c r="D246" s="168" t="s">
        <v>176</v>
      </c>
      <c r="E246" s="129" t="s">
        <v>419</v>
      </c>
      <c r="F246" s="169" t="s">
        <v>177</v>
      </c>
      <c r="G246" s="130" t="s">
        <v>292</v>
      </c>
      <c r="H246" s="217">
        <v>36561.199999999997</v>
      </c>
      <c r="I246" s="218"/>
      <c r="J246" s="145" t="str">
        <f>IF(C246="","000",C246)&amp;IF(D246="","000",D246)&amp;IF(E246="","0000",E246)&amp;IF(F246="","0000000000",F246)&amp;IF(G246="","000",G246)</f>
        <v>22100008040000000000242</v>
      </c>
      <c r="K246" s="122" t="s">
        <v>446</v>
      </c>
    </row>
    <row r="247" spans="1:11">
      <c r="A247" s="124" t="s">
        <v>437</v>
      </c>
      <c r="B247" s="141" t="s">
        <v>410</v>
      </c>
      <c r="C247" s="125" t="s">
        <v>367</v>
      </c>
      <c r="D247" s="168" t="s">
        <v>176</v>
      </c>
      <c r="E247" s="129" t="s">
        <v>419</v>
      </c>
      <c r="F247" s="169" t="s">
        <v>177</v>
      </c>
      <c r="G247" s="130" t="s">
        <v>294</v>
      </c>
      <c r="H247" s="217">
        <v>230</v>
      </c>
      <c r="I247" s="218"/>
      <c r="J247" s="145" t="str">
        <f>IF(C247="","000",C247)&amp;IF(D247="","000",D247)&amp;IF(E247="","0000",E247)&amp;IF(F247="","0000000000",F247)&amp;IF(G247="","000",G247)</f>
        <v>22100008040000000000244</v>
      </c>
      <c r="K247" s="122" t="s">
        <v>447</v>
      </c>
    </row>
    <row r="248" spans="1:11">
      <c r="A248" s="124" t="s">
        <v>437</v>
      </c>
      <c r="B248" s="141" t="s">
        <v>410</v>
      </c>
      <c r="C248" s="125" t="s">
        <v>367</v>
      </c>
      <c r="D248" s="168" t="s">
        <v>176</v>
      </c>
      <c r="E248" s="129" t="s">
        <v>406</v>
      </c>
      <c r="F248" s="169" t="s">
        <v>177</v>
      </c>
      <c r="G248" s="130" t="s">
        <v>294</v>
      </c>
      <c r="H248" s="217">
        <v>738411.73</v>
      </c>
      <c r="I248" s="218"/>
      <c r="J248" s="145" t="str">
        <f>IF(C248="","000",C248)&amp;IF(D248="","000",D248)&amp;IF(E248="","0000",E248)&amp;IF(F248="","0000000000",F248)&amp;IF(G248="","000",G248)</f>
        <v>22100010030000000000244</v>
      </c>
      <c r="K248" s="122" t="s">
        <v>448</v>
      </c>
    </row>
    <row r="249" spans="1:11">
      <c r="A249" s="124" t="s">
        <v>437</v>
      </c>
      <c r="B249" s="141" t="s">
        <v>410</v>
      </c>
      <c r="C249" s="125" t="s">
        <v>367</v>
      </c>
      <c r="D249" s="168" t="s">
        <v>176</v>
      </c>
      <c r="E249" s="129" t="s">
        <v>449</v>
      </c>
      <c r="F249" s="169" t="s">
        <v>177</v>
      </c>
      <c r="G249" s="130" t="s">
        <v>294</v>
      </c>
      <c r="H249" s="217">
        <v>800.31</v>
      </c>
      <c r="I249" s="218"/>
      <c r="J249" s="145" t="str">
        <f>IF(C249="","000",C249)&amp;IF(D249="","000",D249)&amp;IF(E249="","0000",E249)&amp;IF(F249="","0000000000",F249)&amp;IF(G249="","000",G249)</f>
        <v>22100010040000000000244</v>
      </c>
      <c r="K249" s="122" t="s">
        <v>450</v>
      </c>
    </row>
    <row r="250" spans="1:11">
      <c r="A250" s="124" t="s">
        <v>437</v>
      </c>
      <c r="B250" s="141" t="s">
        <v>410</v>
      </c>
      <c r="C250" s="125" t="s">
        <v>367</v>
      </c>
      <c r="D250" s="168" t="s">
        <v>176</v>
      </c>
      <c r="E250" s="129" t="s">
        <v>421</v>
      </c>
      <c r="F250" s="169" t="s">
        <v>177</v>
      </c>
      <c r="G250" s="130" t="s">
        <v>292</v>
      </c>
      <c r="H250" s="217">
        <v>96626.4</v>
      </c>
      <c r="I250" s="218"/>
      <c r="J250" s="145" t="str">
        <f>IF(C250="","000",C250)&amp;IF(D250="","000",D250)&amp;IF(E250="","0000",E250)&amp;IF(F250="","0000000000",F250)&amp;IF(G250="","000",G250)</f>
        <v>22100010060000000000242</v>
      </c>
      <c r="K250" s="122" t="s">
        <v>451</v>
      </c>
    </row>
    <row r="251" spans="1:11">
      <c r="A251" s="124" t="s">
        <v>437</v>
      </c>
      <c r="B251" s="141" t="s">
        <v>410</v>
      </c>
      <c r="C251" s="125" t="s">
        <v>367</v>
      </c>
      <c r="D251" s="168" t="s">
        <v>176</v>
      </c>
      <c r="E251" s="129" t="s">
        <v>421</v>
      </c>
      <c r="F251" s="169" t="s">
        <v>177</v>
      </c>
      <c r="G251" s="130" t="s">
        <v>294</v>
      </c>
      <c r="H251" s="217">
        <v>21010</v>
      </c>
      <c r="I251" s="218"/>
      <c r="J251" s="145" t="str">
        <f>IF(C251="","000",C251)&amp;IF(D251="","000",D251)&amp;IF(E251="","0000",E251)&amp;IF(F251="","0000000000",F251)&amp;IF(G251="","000",G251)</f>
        <v>22100010060000000000244</v>
      </c>
      <c r="K251" s="122" t="s">
        <v>452</v>
      </c>
    </row>
    <row r="252" spans="1:11">
      <c r="A252" s="124" t="s">
        <v>453</v>
      </c>
      <c r="B252" s="141" t="s">
        <v>410</v>
      </c>
      <c r="C252" s="125" t="s">
        <v>368</v>
      </c>
      <c r="D252" s="168" t="s">
        <v>176</v>
      </c>
      <c r="E252" s="129" t="s">
        <v>413</v>
      </c>
      <c r="F252" s="169" t="s">
        <v>177</v>
      </c>
      <c r="G252" s="130" t="s">
        <v>294</v>
      </c>
      <c r="H252" s="217">
        <v>10386.879999999999</v>
      </c>
      <c r="I252" s="218"/>
      <c r="J252" s="145" t="str">
        <f>IF(C252="","000",C252)&amp;IF(D252="","000",D252)&amp;IF(E252="","0000",E252)&amp;IF(F252="","0000000000",F252)&amp;IF(G252="","000",G252)</f>
        <v>22200001040000000000244</v>
      </c>
      <c r="K252" s="122" t="s">
        <v>439</v>
      </c>
    </row>
    <row r="253" spans="1:11">
      <c r="A253" s="124" t="s">
        <v>453</v>
      </c>
      <c r="B253" s="141" t="s">
        <v>410</v>
      </c>
      <c r="C253" s="125" t="s">
        <v>368</v>
      </c>
      <c r="D253" s="168" t="s">
        <v>176</v>
      </c>
      <c r="E253" s="129" t="s">
        <v>454</v>
      </c>
      <c r="F253" s="169" t="s">
        <v>177</v>
      </c>
      <c r="G253" s="130" t="s">
        <v>294</v>
      </c>
      <c r="H253" s="217">
        <v>4800</v>
      </c>
      <c r="I253" s="218"/>
      <c r="J253" s="145" t="str">
        <f>IF(C253="","000",C253)&amp;IF(D253="","000",D253)&amp;IF(E253="","0000",E253)&amp;IF(F253="","0000000000",F253)&amp;IF(G253="","000",G253)</f>
        <v>22200008010000000000244</v>
      </c>
      <c r="K253" s="122" t="s">
        <v>455</v>
      </c>
    </row>
    <row r="254" spans="1:11">
      <c r="A254" s="124" t="s">
        <v>456</v>
      </c>
      <c r="B254" s="141" t="s">
        <v>410</v>
      </c>
      <c r="C254" s="125" t="s">
        <v>369</v>
      </c>
      <c r="D254" s="168" t="s">
        <v>176</v>
      </c>
      <c r="E254" s="129" t="s">
        <v>413</v>
      </c>
      <c r="F254" s="169" t="s">
        <v>177</v>
      </c>
      <c r="G254" s="130" t="s">
        <v>294</v>
      </c>
      <c r="H254" s="217">
        <v>216422.44</v>
      </c>
      <c r="I254" s="218"/>
      <c r="J254" s="145" t="str">
        <f>IF(C254="","000",C254)&amp;IF(D254="","000",D254)&amp;IF(E254="","0000",E254)&amp;IF(F254="","0000000000",F254)&amp;IF(G254="","000",G254)</f>
        <v>22300001040000000000244</v>
      </c>
      <c r="K254" s="122" t="s">
        <v>439</v>
      </c>
    </row>
    <row r="255" spans="1:11">
      <c r="A255" s="124" t="s">
        <v>456</v>
      </c>
      <c r="B255" s="141" t="s">
        <v>410</v>
      </c>
      <c r="C255" s="125" t="s">
        <v>369</v>
      </c>
      <c r="D255" s="168" t="s">
        <v>176</v>
      </c>
      <c r="E255" s="129" t="s">
        <v>457</v>
      </c>
      <c r="F255" s="169" t="s">
        <v>177</v>
      </c>
      <c r="G255" s="130" t="s">
        <v>294</v>
      </c>
      <c r="H255" s="217">
        <v>89146.62</v>
      </c>
      <c r="I255" s="218"/>
      <c r="J255" s="145" t="str">
        <f>IF(C255="","000",C255)&amp;IF(D255="","000",D255)&amp;IF(E255="","0000",E255)&amp;IF(F255="","0000000000",F255)&amp;IF(G255="","000",G255)</f>
        <v>22300001130000000000244</v>
      </c>
      <c r="K255" s="122" t="s">
        <v>458</v>
      </c>
    </row>
    <row r="256" spans="1:11">
      <c r="A256" s="124" t="s">
        <v>456</v>
      </c>
      <c r="B256" s="141" t="s">
        <v>410</v>
      </c>
      <c r="C256" s="125" t="s">
        <v>369</v>
      </c>
      <c r="D256" s="168" t="s">
        <v>176</v>
      </c>
      <c r="E256" s="129" t="s">
        <v>459</v>
      </c>
      <c r="F256" s="169" t="s">
        <v>177</v>
      </c>
      <c r="G256" s="130" t="s">
        <v>294</v>
      </c>
      <c r="H256" s="217">
        <v>716837.72</v>
      </c>
      <c r="I256" s="218"/>
      <c r="J256" s="145" t="str">
        <f>IF(C256="","000",C256)&amp;IF(D256="","000",D256)&amp;IF(E256="","0000",E256)&amp;IF(F256="","0000000000",F256)&amp;IF(G256="","000",G256)</f>
        <v>22300005010000000000244</v>
      </c>
      <c r="K256" s="122" t="s">
        <v>460</v>
      </c>
    </row>
    <row r="257" spans="1:11">
      <c r="A257" s="124" t="s">
        <v>456</v>
      </c>
      <c r="B257" s="141" t="s">
        <v>410</v>
      </c>
      <c r="C257" s="125" t="s">
        <v>369</v>
      </c>
      <c r="D257" s="168" t="s">
        <v>176</v>
      </c>
      <c r="E257" s="129" t="s">
        <v>419</v>
      </c>
      <c r="F257" s="169" t="s">
        <v>177</v>
      </c>
      <c r="G257" s="130" t="s">
        <v>294</v>
      </c>
      <c r="H257" s="217">
        <v>45417.96</v>
      </c>
      <c r="I257" s="218"/>
      <c r="J257" s="145" t="str">
        <f>IF(C257="","000",C257)&amp;IF(D257="","000",D257)&amp;IF(E257="","0000",E257)&amp;IF(F257="","0000000000",F257)&amp;IF(G257="","000",G257)</f>
        <v>22300008040000000000244</v>
      </c>
      <c r="K257" s="122" t="s">
        <v>447</v>
      </c>
    </row>
    <row r="258" spans="1:11">
      <c r="A258" s="124" t="s">
        <v>456</v>
      </c>
      <c r="B258" s="141" t="s">
        <v>410</v>
      </c>
      <c r="C258" s="125" t="s">
        <v>369</v>
      </c>
      <c r="D258" s="168" t="s">
        <v>176</v>
      </c>
      <c r="E258" s="129" t="s">
        <v>421</v>
      </c>
      <c r="F258" s="169" t="s">
        <v>177</v>
      </c>
      <c r="G258" s="130" t="s">
        <v>294</v>
      </c>
      <c r="H258" s="217">
        <v>223990</v>
      </c>
      <c r="I258" s="218"/>
      <c r="J258" s="145" t="str">
        <f>IF(C258="","000",C258)&amp;IF(D258="","000",D258)&amp;IF(E258="","0000",E258)&amp;IF(F258="","0000000000",F258)&amp;IF(G258="","000",G258)</f>
        <v>22300010060000000000244</v>
      </c>
      <c r="K258" s="122" t="s">
        <v>452</v>
      </c>
    </row>
    <row r="259" spans="1:11">
      <c r="A259" s="124" t="s">
        <v>461</v>
      </c>
      <c r="B259" s="141" t="s">
        <v>410</v>
      </c>
      <c r="C259" s="125" t="s">
        <v>370</v>
      </c>
      <c r="D259" s="168" t="s">
        <v>176</v>
      </c>
      <c r="E259" s="129" t="s">
        <v>413</v>
      </c>
      <c r="F259" s="169" t="s">
        <v>177</v>
      </c>
      <c r="G259" s="130" t="s">
        <v>294</v>
      </c>
      <c r="H259" s="217">
        <v>20600</v>
      </c>
      <c r="I259" s="218"/>
      <c r="J259" s="145" t="str">
        <f>IF(C259="","000",C259)&amp;IF(D259="","000",D259)&amp;IF(E259="","0000",E259)&amp;IF(F259="","0000000000",F259)&amp;IF(G259="","000",G259)</f>
        <v>22400001040000000000244</v>
      </c>
      <c r="K259" s="122" t="s">
        <v>439</v>
      </c>
    </row>
    <row r="260" spans="1:11">
      <c r="A260" s="124" t="s">
        <v>462</v>
      </c>
      <c r="B260" s="141" t="s">
        <v>410</v>
      </c>
      <c r="C260" s="125" t="s">
        <v>371</v>
      </c>
      <c r="D260" s="168" t="s">
        <v>176</v>
      </c>
      <c r="E260" s="129" t="s">
        <v>463</v>
      </c>
      <c r="F260" s="169" t="s">
        <v>177</v>
      </c>
      <c r="G260" s="130" t="s">
        <v>294</v>
      </c>
      <c r="H260" s="217">
        <v>6850</v>
      </c>
      <c r="I260" s="218"/>
      <c r="J260" s="145" t="str">
        <f>IF(C260="","000",C260)&amp;IF(D260="","000",D260)&amp;IF(E260="","0000",E260)&amp;IF(F260="","0000000000",F260)&amp;IF(G260="","000",G260)</f>
        <v>22500001030000000000244</v>
      </c>
      <c r="K260" s="122" t="s">
        <v>464</v>
      </c>
    </row>
    <row r="261" spans="1:11">
      <c r="A261" s="124" t="s">
        <v>462</v>
      </c>
      <c r="B261" s="141" t="s">
        <v>410</v>
      </c>
      <c r="C261" s="125" t="s">
        <v>371</v>
      </c>
      <c r="D261" s="168" t="s">
        <v>176</v>
      </c>
      <c r="E261" s="129" t="s">
        <v>413</v>
      </c>
      <c r="F261" s="169" t="s">
        <v>177</v>
      </c>
      <c r="G261" s="130" t="s">
        <v>294</v>
      </c>
      <c r="H261" s="217">
        <v>117930.75</v>
      </c>
      <c r="I261" s="218"/>
      <c r="J261" s="145" t="str">
        <f>IF(C261="","000",C261)&amp;IF(D261="","000",D261)&amp;IF(E261="","0000",E261)&amp;IF(F261="","0000000000",F261)&amp;IF(G261="","000",G261)</f>
        <v>22500001040000000000244</v>
      </c>
      <c r="K261" s="122" t="s">
        <v>439</v>
      </c>
    </row>
    <row r="262" spans="1:11">
      <c r="A262" s="124" t="s">
        <v>462</v>
      </c>
      <c r="B262" s="141" t="s">
        <v>410</v>
      </c>
      <c r="C262" s="125" t="s">
        <v>371</v>
      </c>
      <c r="D262" s="168" t="s">
        <v>176</v>
      </c>
      <c r="E262" s="129" t="s">
        <v>465</v>
      </c>
      <c r="F262" s="169" t="s">
        <v>177</v>
      </c>
      <c r="G262" s="130" t="s">
        <v>293</v>
      </c>
      <c r="H262" s="217">
        <v>4062553.81</v>
      </c>
      <c r="I262" s="218"/>
      <c r="J262" s="145" t="str">
        <f>IF(C262="","000",C262)&amp;IF(D262="","000",D262)&amp;IF(E262="","0000",E262)&amp;IF(F262="","0000000000",F262)&amp;IF(G262="","000",G262)</f>
        <v>22500004090000000000243</v>
      </c>
      <c r="K262" s="122" t="s">
        <v>466</v>
      </c>
    </row>
    <row r="263" spans="1:11">
      <c r="A263" s="124" t="s">
        <v>462</v>
      </c>
      <c r="B263" s="141" t="s">
        <v>410</v>
      </c>
      <c r="C263" s="125" t="s">
        <v>371</v>
      </c>
      <c r="D263" s="168" t="s">
        <v>176</v>
      </c>
      <c r="E263" s="129" t="s">
        <v>465</v>
      </c>
      <c r="F263" s="169" t="s">
        <v>177</v>
      </c>
      <c r="G263" s="130" t="s">
        <v>294</v>
      </c>
      <c r="H263" s="217">
        <v>8544365.5299999993</v>
      </c>
      <c r="I263" s="218"/>
      <c r="J263" s="145" t="str">
        <f>IF(C263="","000",C263)&amp;IF(D263="","000",D263)&amp;IF(E263="","0000",E263)&amp;IF(F263="","0000000000",F263)&amp;IF(G263="","000",G263)</f>
        <v>22500004090000000000244</v>
      </c>
      <c r="K263" s="122" t="s">
        <v>467</v>
      </c>
    </row>
    <row r="264" spans="1:11">
      <c r="A264" s="124" t="s">
        <v>462</v>
      </c>
      <c r="B264" s="141" t="s">
        <v>410</v>
      </c>
      <c r="C264" s="125" t="s">
        <v>371</v>
      </c>
      <c r="D264" s="168" t="s">
        <v>176</v>
      </c>
      <c r="E264" s="129" t="s">
        <v>459</v>
      </c>
      <c r="F264" s="169" t="s">
        <v>177</v>
      </c>
      <c r="G264" s="130" t="s">
        <v>294</v>
      </c>
      <c r="H264" s="217">
        <v>1383035.43</v>
      </c>
      <c r="I264" s="218"/>
      <c r="J264" s="145" t="str">
        <f>IF(C264="","000",C264)&amp;IF(D264="","000",D264)&amp;IF(E264="","0000",E264)&amp;IF(F264="","0000000000",F264)&amp;IF(G264="","000",G264)</f>
        <v>22500005010000000000244</v>
      </c>
      <c r="K264" s="122" t="s">
        <v>460</v>
      </c>
    </row>
    <row r="265" spans="1:11">
      <c r="A265" s="124" t="s">
        <v>462</v>
      </c>
      <c r="B265" s="141" t="s">
        <v>410</v>
      </c>
      <c r="C265" s="125" t="s">
        <v>371</v>
      </c>
      <c r="D265" s="168" t="s">
        <v>176</v>
      </c>
      <c r="E265" s="129" t="s">
        <v>468</v>
      </c>
      <c r="F265" s="169" t="s">
        <v>177</v>
      </c>
      <c r="G265" s="130" t="s">
        <v>294</v>
      </c>
      <c r="H265" s="217">
        <v>194093.54</v>
      </c>
      <c r="I265" s="218"/>
      <c r="J265" s="145" t="str">
        <f>IF(C265="","000",C265)&amp;IF(D265="","000",D265)&amp;IF(E265="","0000",E265)&amp;IF(F265="","0000000000",F265)&amp;IF(G265="","000",G265)</f>
        <v>22500005020000000000244</v>
      </c>
      <c r="K265" s="122" t="s">
        <v>469</v>
      </c>
    </row>
    <row r="266" spans="1:11">
      <c r="A266" s="124" t="s">
        <v>462</v>
      </c>
      <c r="B266" s="141" t="s">
        <v>410</v>
      </c>
      <c r="C266" s="125" t="s">
        <v>371</v>
      </c>
      <c r="D266" s="168" t="s">
        <v>176</v>
      </c>
      <c r="E266" s="129" t="s">
        <v>419</v>
      </c>
      <c r="F266" s="169" t="s">
        <v>177</v>
      </c>
      <c r="G266" s="130" t="s">
        <v>294</v>
      </c>
      <c r="H266" s="217">
        <v>8340</v>
      </c>
      <c r="I266" s="218"/>
      <c r="J266" s="145" t="str">
        <f>IF(C266="","000",C266)&amp;IF(D266="","000",D266)&amp;IF(E266="","0000",E266)&amp;IF(F266="","0000000000",F266)&amp;IF(G266="","000",G266)</f>
        <v>22500008040000000000244</v>
      </c>
      <c r="K266" s="122" t="s">
        <v>447</v>
      </c>
    </row>
    <row r="267" spans="1:11">
      <c r="A267" s="124" t="s">
        <v>462</v>
      </c>
      <c r="B267" s="141" t="s">
        <v>410</v>
      </c>
      <c r="C267" s="125" t="s">
        <v>371</v>
      </c>
      <c r="D267" s="168" t="s">
        <v>176</v>
      </c>
      <c r="E267" s="129" t="s">
        <v>421</v>
      </c>
      <c r="F267" s="169" t="s">
        <v>177</v>
      </c>
      <c r="G267" s="130" t="s">
        <v>294</v>
      </c>
      <c r="H267" s="217">
        <v>58900</v>
      </c>
      <c r="I267" s="218"/>
      <c r="J267" s="145" t="str">
        <f>IF(C267="","000",C267)&amp;IF(D267="","000",D267)&amp;IF(E267="","0000",E267)&amp;IF(F267="","0000000000",F267)&amp;IF(G267="","000",G267)</f>
        <v>22500010060000000000244</v>
      </c>
      <c r="K267" s="122" t="s">
        <v>452</v>
      </c>
    </row>
    <row r="268" spans="1:11">
      <c r="A268" s="124" t="s">
        <v>470</v>
      </c>
      <c r="B268" s="141" t="s">
        <v>410</v>
      </c>
      <c r="C268" s="125" t="s">
        <v>372</v>
      </c>
      <c r="D268" s="168" t="s">
        <v>176</v>
      </c>
      <c r="E268" s="129" t="s">
        <v>413</v>
      </c>
      <c r="F268" s="169" t="s">
        <v>177</v>
      </c>
      <c r="G268" s="130" t="s">
        <v>292</v>
      </c>
      <c r="H268" s="217">
        <v>491060.63</v>
      </c>
      <c r="I268" s="218"/>
      <c r="J268" s="145" t="str">
        <f>IF(C268="","000",C268)&amp;IF(D268="","000",D268)&amp;IF(E268="","0000",E268)&amp;IF(F268="","0000000000",F268)&amp;IF(G268="","000",G268)</f>
        <v>22600001040000000000242</v>
      </c>
      <c r="K268" s="122" t="s">
        <v>438</v>
      </c>
    </row>
    <row r="269" spans="1:11">
      <c r="A269" s="124" t="s">
        <v>470</v>
      </c>
      <c r="B269" s="141" t="s">
        <v>410</v>
      </c>
      <c r="C269" s="125" t="s">
        <v>372</v>
      </c>
      <c r="D269" s="168" t="s">
        <v>176</v>
      </c>
      <c r="E269" s="129" t="s">
        <v>413</v>
      </c>
      <c r="F269" s="169" t="s">
        <v>177</v>
      </c>
      <c r="G269" s="130" t="s">
        <v>294</v>
      </c>
      <c r="H269" s="217">
        <v>470127.49</v>
      </c>
      <c r="I269" s="218"/>
      <c r="J269" s="145" t="str">
        <f>IF(C269="","000",C269)&amp;IF(D269="","000",D269)&amp;IF(E269="","0000",E269)&amp;IF(F269="","0000000000",F269)&amp;IF(G269="","000",G269)</f>
        <v>22600001040000000000244</v>
      </c>
      <c r="K269" s="122" t="s">
        <v>439</v>
      </c>
    </row>
    <row r="270" spans="1:11">
      <c r="A270" s="124" t="s">
        <v>470</v>
      </c>
      <c r="B270" s="141" t="s">
        <v>410</v>
      </c>
      <c r="C270" s="125" t="s">
        <v>372</v>
      </c>
      <c r="D270" s="168" t="s">
        <v>176</v>
      </c>
      <c r="E270" s="129" t="s">
        <v>440</v>
      </c>
      <c r="F270" s="169" t="s">
        <v>177</v>
      </c>
      <c r="G270" s="130" t="s">
        <v>294</v>
      </c>
      <c r="H270" s="217">
        <v>499000</v>
      </c>
      <c r="I270" s="218"/>
      <c r="J270" s="145" t="str">
        <f>IF(C270="","000",C270)&amp;IF(D270="","000",D270)&amp;IF(E270="","0000",E270)&amp;IF(F270="","0000000000",F270)&amp;IF(G270="","000",G270)</f>
        <v>22600001050000000000244</v>
      </c>
      <c r="K270" s="122" t="s">
        <v>441</v>
      </c>
    </row>
    <row r="271" spans="1:11">
      <c r="A271" s="124" t="s">
        <v>470</v>
      </c>
      <c r="B271" s="141" t="s">
        <v>410</v>
      </c>
      <c r="C271" s="125" t="s">
        <v>372</v>
      </c>
      <c r="D271" s="168" t="s">
        <v>176</v>
      </c>
      <c r="E271" s="129" t="s">
        <v>415</v>
      </c>
      <c r="F271" s="169" t="s">
        <v>177</v>
      </c>
      <c r="G271" s="130" t="s">
        <v>292</v>
      </c>
      <c r="H271" s="217">
        <v>172535</v>
      </c>
      <c r="I271" s="218"/>
      <c r="J271" s="145" t="str">
        <f>IF(C271="","000",C271)&amp;IF(D271="","000",D271)&amp;IF(E271="","0000",E271)&amp;IF(F271="","0000000000",F271)&amp;IF(G271="","000",G271)</f>
        <v>22600001060000000000242</v>
      </c>
      <c r="K271" s="122" t="s">
        <v>442</v>
      </c>
    </row>
    <row r="272" spans="1:11">
      <c r="A272" s="124" t="s">
        <v>470</v>
      </c>
      <c r="B272" s="141" t="s">
        <v>410</v>
      </c>
      <c r="C272" s="125" t="s">
        <v>372</v>
      </c>
      <c r="D272" s="168" t="s">
        <v>176</v>
      </c>
      <c r="E272" s="129" t="s">
        <v>415</v>
      </c>
      <c r="F272" s="169" t="s">
        <v>177</v>
      </c>
      <c r="G272" s="130" t="s">
        <v>294</v>
      </c>
      <c r="H272" s="217">
        <v>289835.71000000002</v>
      </c>
      <c r="I272" s="218"/>
      <c r="J272" s="145" t="str">
        <f>IF(C272="","000",C272)&amp;IF(D272="","000",D272)&amp;IF(E272="","0000",E272)&amp;IF(F272="","0000000000",F272)&amp;IF(G272="","000",G272)</f>
        <v>22600001060000000000244</v>
      </c>
      <c r="K272" s="122" t="s">
        <v>443</v>
      </c>
    </row>
    <row r="273" spans="1:11">
      <c r="A273" s="124" t="s">
        <v>470</v>
      </c>
      <c r="B273" s="141" t="s">
        <v>410</v>
      </c>
      <c r="C273" s="125" t="s">
        <v>372</v>
      </c>
      <c r="D273" s="168" t="s">
        <v>176</v>
      </c>
      <c r="E273" s="129" t="s">
        <v>457</v>
      </c>
      <c r="F273" s="169" t="s">
        <v>177</v>
      </c>
      <c r="G273" s="130" t="s">
        <v>292</v>
      </c>
      <c r="H273" s="217">
        <v>142279.32999999999</v>
      </c>
      <c r="I273" s="218"/>
      <c r="J273" s="145" t="str">
        <f>IF(C273="","000",C273)&amp;IF(D273="","000",D273)&amp;IF(E273="","0000",E273)&amp;IF(F273="","0000000000",F273)&amp;IF(G273="","000",G273)</f>
        <v>22600001130000000000242</v>
      </c>
      <c r="K273" s="122" t="s">
        <v>471</v>
      </c>
    </row>
    <row r="274" spans="1:11">
      <c r="A274" s="124" t="s">
        <v>470</v>
      </c>
      <c r="B274" s="141" t="s">
        <v>410</v>
      </c>
      <c r="C274" s="125" t="s">
        <v>372</v>
      </c>
      <c r="D274" s="168" t="s">
        <v>176</v>
      </c>
      <c r="E274" s="129" t="s">
        <v>457</v>
      </c>
      <c r="F274" s="169" t="s">
        <v>177</v>
      </c>
      <c r="G274" s="130" t="s">
        <v>294</v>
      </c>
      <c r="H274" s="217">
        <v>44499.99</v>
      </c>
      <c r="I274" s="218"/>
      <c r="J274" s="145" t="str">
        <f>IF(C274="","000",C274)&amp;IF(D274="","000",D274)&amp;IF(E274="","0000",E274)&amp;IF(F274="","0000000000",F274)&amp;IF(G274="","000",G274)</f>
        <v>22600001130000000000244</v>
      </c>
      <c r="K274" s="122" t="s">
        <v>458</v>
      </c>
    </row>
    <row r="275" spans="1:11">
      <c r="A275" s="124" t="s">
        <v>470</v>
      </c>
      <c r="B275" s="141" t="s">
        <v>410</v>
      </c>
      <c r="C275" s="125" t="s">
        <v>372</v>
      </c>
      <c r="D275" s="168" t="s">
        <v>176</v>
      </c>
      <c r="E275" s="129" t="s">
        <v>472</v>
      </c>
      <c r="F275" s="169" t="s">
        <v>177</v>
      </c>
      <c r="G275" s="130" t="s">
        <v>294</v>
      </c>
      <c r="H275" s="217">
        <v>251413.33</v>
      </c>
      <c r="I275" s="218"/>
      <c r="J275" s="145" t="str">
        <f>IF(C275="","000",C275)&amp;IF(D275="","000",D275)&amp;IF(E275="","0000",E275)&amp;IF(F275="","0000000000",F275)&amp;IF(G275="","000",G275)</f>
        <v>22600004050000000000244</v>
      </c>
      <c r="K275" s="122" t="s">
        <v>473</v>
      </c>
    </row>
    <row r="276" spans="1:11">
      <c r="A276" s="124" t="s">
        <v>470</v>
      </c>
      <c r="B276" s="141" t="s">
        <v>410</v>
      </c>
      <c r="C276" s="125" t="s">
        <v>372</v>
      </c>
      <c r="D276" s="168" t="s">
        <v>176</v>
      </c>
      <c r="E276" s="129" t="s">
        <v>465</v>
      </c>
      <c r="F276" s="169" t="s">
        <v>177</v>
      </c>
      <c r="G276" s="130" t="s">
        <v>293</v>
      </c>
      <c r="H276" s="217">
        <v>2064901.73</v>
      </c>
      <c r="I276" s="218"/>
      <c r="J276" s="145" t="str">
        <f>IF(C276="","000",C276)&amp;IF(D276="","000",D276)&amp;IF(E276="","0000",E276)&amp;IF(F276="","0000000000",F276)&amp;IF(G276="","000",G276)</f>
        <v>22600004090000000000243</v>
      </c>
      <c r="K276" s="122" t="s">
        <v>466</v>
      </c>
    </row>
    <row r="277" spans="1:11">
      <c r="A277" s="124" t="s">
        <v>470</v>
      </c>
      <c r="B277" s="141" t="s">
        <v>410</v>
      </c>
      <c r="C277" s="125" t="s">
        <v>372</v>
      </c>
      <c r="D277" s="168" t="s">
        <v>176</v>
      </c>
      <c r="E277" s="129" t="s">
        <v>465</v>
      </c>
      <c r="F277" s="169" t="s">
        <v>177</v>
      </c>
      <c r="G277" s="130" t="s">
        <v>294</v>
      </c>
      <c r="H277" s="217">
        <v>242960.41</v>
      </c>
      <c r="I277" s="218"/>
      <c r="J277" s="145" t="str">
        <f>IF(C277="","000",C277)&amp;IF(D277="","000",D277)&amp;IF(E277="","0000",E277)&amp;IF(F277="","0000000000",F277)&amp;IF(G277="","000",G277)</f>
        <v>22600004090000000000244</v>
      </c>
      <c r="K277" s="122" t="s">
        <v>467</v>
      </c>
    </row>
    <row r="278" spans="1:11">
      <c r="A278" s="124" t="s">
        <v>470</v>
      </c>
      <c r="B278" s="141" t="s">
        <v>410</v>
      </c>
      <c r="C278" s="125" t="s">
        <v>372</v>
      </c>
      <c r="D278" s="168" t="s">
        <v>176</v>
      </c>
      <c r="E278" s="129" t="s">
        <v>474</v>
      </c>
      <c r="F278" s="169" t="s">
        <v>177</v>
      </c>
      <c r="G278" s="130" t="s">
        <v>294</v>
      </c>
      <c r="H278" s="217">
        <v>94300</v>
      </c>
      <c r="I278" s="218"/>
      <c r="J278" s="145" t="str">
        <f>IF(C278="","000",C278)&amp;IF(D278="","000",D278)&amp;IF(E278="","0000",E278)&amp;IF(F278="","0000000000",F278)&amp;IF(G278="","000",G278)</f>
        <v>22600004120000000000244</v>
      </c>
      <c r="K278" s="122" t="s">
        <v>475</v>
      </c>
    </row>
    <row r="279" spans="1:11">
      <c r="A279" s="124" t="s">
        <v>470</v>
      </c>
      <c r="B279" s="141" t="s">
        <v>410</v>
      </c>
      <c r="C279" s="125" t="s">
        <v>372</v>
      </c>
      <c r="D279" s="168" t="s">
        <v>176</v>
      </c>
      <c r="E279" s="129" t="s">
        <v>476</v>
      </c>
      <c r="F279" s="169" t="s">
        <v>177</v>
      </c>
      <c r="G279" s="130" t="s">
        <v>336</v>
      </c>
      <c r="H279" s="217">
        <v>1324000</v>
      </c>
      <c r="I279" s="218"/>
      <c r="J279" s="145" t="str">
        <f>IF(C279="","000",C279)&amp;IF(D279="","000",D279)&amp;IF(E279="","0000",E279)&amp;IF(F279="","0000000000",F279)&amp;IF(G279="","000",G279)</f>
        <v>22600007020000000000323</v>
      </c>
      <c r="K279" s="122" t="s">
        <v>477</v>
      </c>
    </row>
    <row r="280" spans="1:11">
      <c r="A280" s="124" t="s">
        <v>470</v>
      </c>
      <c r="B280" s="141" t="s">
        <v>410</v>
      </c>
      <c r="C280" s="125" t="s">
        <v>372</v>
      </c>
      <c r="D280" s="168" t="s">
        <v>176</v>
      </c>
      <c r="E280" s="129" t="s">
        <v>417</v>
      </c>
      <c r="F280" s="169" t="s">
        <v>177</v>
      </c>
      <c r="G280" s="130" t="s">
        <v>292</v>
      </c>
      <c r="H280" s="217">
        <v>15380</v>
      </c>
      <c r="I280" s="218"/>
      <c r="J280" s="145" t="str">
        <f>IF(C280="","000",C280)&amp;IF(D280="","000",D280)&amp;IF(E280="","0000",E280)&amp;IF(F280="","0000000000",F280)&amp;IF(G280="","000",G280)</f>
        <v>22600007090000000000242</v>
      </c>
      <c r="K280" s="122" t="s">
        <v>444</v>
      </c>
    </row>
    <row r="281" spans="1:11">
      <c r="A281" s="124" t="s">
        <v>470</v>
      </c>
      <c r="B281" s="141" t="s">
        <v>410</v>
      </c>
      <c r="C281" s="125" t="s">
        <v>372</v>
      </c>
      <c r="D281" s="168" t="s">
        <v>176</v>
      </c>
      <c r="E281" s="129" t="s">
        <v>417</v>
      </c>
      <c r="F281" s="169" t="s">
        <v>177</v>
      </c>
      <c r="G281" s="130" t="s">
        <v>294</v>
      </c>
      <c r="H281" s="217">
        <v>75000</v>
      </c>
      <c r="I281" s="218"/>
      <c r="J281" s="145" t="str">
        <f>IF(C281="","000",C281)&amp;IF(D281="","000",D281)&amp;IF(E281="","0000",E281)&amp;IF(F281="","0000000000",F281)&amp;IF(G281="","000",G281)</f>
        <v>22600007090000000000244</v>
      </c>
      <c r="K281" s="122" t="s">
        <v>445</v>
      </c>
    </row>
    <row r="282" spans="1:11">
      <c r="A282" s="124" t="s">
        <v>470</v>
      </c>
      <c r="B282" s="141" t="s">
        <v>410</v>
      </c>
      <c r="C282" s="125" t="s">
        <v>372</v>
      </c>
      <c r="D282" s="168" t="s">
        <v>176</v>
      </c>
      <c r="E282" s="129" t="s">
        <v>454</v>
      </c>
      <c r="F282" s="169" t="s">
        <v>177</v>
      </c>
      <c r="G282" s="130" t="s">
        <v>294</v>
      </c>
      <c r="H282" s="217">
        <v>9717.14</v>
      </c>
      <c r="I282" s="218"/>
      <c r="J282" s="145" t="str">
        <f>IF(C282="","000",C282)&amp;IF(D282="","000",D282)&amp;IF(E282="","0000",E282)&amp;IF(F282="","0000000000",F282)&amp;IF(G282="","000",G282)</f>
        <v>22600008010000000000244</v>
      </c>
      <c r="K282" s="122" t="s">
        <v>455</v>
      </c>
    </row>
    <row r="283" spans="1:11">
      <c r="A283" s="124" t="s">
        <v>470</v>
      </c>
      <c r="B283" s="141" t="s">
        <v>410</v>
      </c>
      <c r="C283" s="125" t="s">
        <v>372</v>
      </c>
      <c r="D283" s="168" t="s">
        <v>176</v>
      </c>
      <c r="E283" s="129" t="s">
        <v>419</v>
      </c>
      <c r="F283" s="169" t="s">
        <v>177</v>
      </c>
      <c r="G283" s="130" t="s">
        <v>292</v>
      </c>
      <c r="H283" s="217">
        <v>43205</v>
      </c>
      <c r="I283" s="218"/>
      <c r="J283" s="145" t="str">
        <f>IF(C283="","000",C283)&amp;IF(D283="","000",D283)&amp;IF(E283="","0000",E283)&amp;IF(F283="","0000000000",F283)&amp;IF(G283="","000",G283)</f>
        <v>22600008040000000000242</v>
      </c>
      <c r="K283" s="122" t="s">
        <v>446</v>
      </c>
    </row>
    <row r="284" spans="1:11">
      <c r="A284" s="124" t="s">
        <v>470</v>
      </c>
      <c r="B284" s="141" t="s">
        <v>410</v>
      </c>
      <c r="C284" s="125" t="s">
        <v>372</v>
      </c>
      <c r="D284" s="168" t="s">
        <v>176</v>
      </c>
      <c r="E284" s="129" t="s">
        <v>419</v>
      </c>
      <c r="F284" s="169" t="s">
        <v>177</v>
      </c>
      <c r="G284" s="130" t="s">
        <v>294</v>
      </c>
      <c r="H284" s="217">
        <v>43926.1</v>
      </c>
      <c r="I284" s="218"/>
      <c r="J284" s="145" t="str">
        <f>IF(C284="","000",C284)&amp;IF(D284="","000",D284)&amp;IF(E284="","0000",E284)&amp;IF(F284="","0000000000",F284)&amp;IF(G284="","000",G284)</f>
        <v>22600008040000000000244</v>
      </c>
      <c r="K284" s="122" t="s">
        <v>447</v>
      </c>
    </row>
    <row r="285" spans="1:11">
      <c r="A285" s="124" t="s">
        <v>470</v>
      </c>
      <c r="B285" s="141" t="s">
        <v>410</v>
      </c>
      <c r="C285" s="125" t="s">
        <v>372</v>
      </c>
      <c r="D285" s="168" t="s">
        <v>176</v>
      </c>
      <c r="E285" s="129" t="s">
        <v>406</v>
      </c>
      <c r="F285" s="169" t="s">
        <v>177</v>
      </c>
      <c r="G285" s="130" t="s">
        <v>336</v>
      </c>
      <c r="H285" s="217">
        <v>68276.66</v>
      </c>
      <c r="I285" s="218"/>
      <c r="J285" s="145" t="str">
        <f>IF(C285="","000",C285)&amp;IF(D285="","000",D285)&amp;IF(E285="","0000",E285)&amp;IF(F285="","0000000000",F285)&amp;IF(G285="","000",G285)</f>
        <v>22600010030000000000323</v>
      </c>
      <c r="K285" s="122" t="s">
        <v>478</v>
      </c>
    </row>
    <row r="286" spans="1:11">
      <c r="A286" s="124" t="s">
        <v>470</v>
      </c>
      <c r="B286" s="141" t="s">
        <v>410</v>
      </c>
      <c r="C286" s="125" t="s">
        <v>372</v>
      </c>
      <c r="D286" s="168" t="s">
        <v>176</v>
      </c>
      <c r="E286" s="129" t="s">
        <v>449</v>
      </c>
      <c r="F286" s="169" t="s">
        <v>177</v>
      </c>
      <c r="G286" s="130" t="s">
        <v>336</v>
      </c>
      <c r="H286" s="217">
        <v>5702800</v>
      </c>
      <c r="I286" s="218"/>
      <c r="J286" s="145" t="str">
        <f>IF(C286="","000",C286)&amp;IF(D286="","000",D286)&amp;IF(E286="","0000",E286)&amp;IF(F286="","0000000000",F286)&amp;IF(G286="","000",G286)</f>
        <v>22600010040000000000323</v>
      </c>
      <c r="K286" s="122" t="s">
        <v>479</v>
      </c>
    </row>
    <row r="287" spans="1:11">
      <c r="A287" s="124" t="s">
        <v>470</v>
      </c>
      <c r="B287" s="141" t="s">
        <v>410</v>
      </c>
      <c r="C287" s="125" t="s">
        <v>372</v>
      </c>
      <c r="D287" s="168" t="s">
        <v>176</v>
      </c>
      <c r="E287" s="129" t="s">
        <v>421</v>
      </c>
      <c r="F287" s="169" t="s">
        <v>177</v>
      </c>
      <c r="G287" s="130" t="s">
        <v>292</v>
      </c>
      <c r="H287" s="217">
        <v>47160</v>
      </c>
      <c r="I287" s="218"/>
      <c r="J287" s="145" t="str">
        <f>IF(C287="","000",C287)&amp;IF(D287="","000",D287)&amp;IF(E287="","0000",E287)&amp;IF(F287="","0000000000",F287)&amp;IF(G287="","000",G287)</f>
        <v>22600010060000000000242</v>
      </c>
      <c r="K287" s="122" t="s">
        <v>451</v>
      </c>
    </row>
    <row r="288" spans="1:11">
      <c r="A288" s="124" t="s">
        <v>470</v>
      </c>
      <c r="B288" s="141" t="s">
        <v>410</v>
      </c>
      <c r="C288" s="125" t="s">
        <v>372</v>
      </c>
      <c r="D288" s="168" t="s">
        <v>176</v>
      </c>
      <c r="E288" s="129" t="s">
        <v>421</v>
      </c>
      <c r="F288" s="169" t="s">
        <v>177</v>
      </c>
      <c r="G288" s="130" t="s">
        <v>294</v>
      </c>
      <c r="H288" s="217">
        <v>37774.76</v>
      </c>
      <c r="I288" s="218"/>
      <c r="J288" s="145" t="str">
        <f>IF(C288="","000",C288)&amp;IF(D288="","000",D288)&amp;IF(E288="","0000",E288)&amp;IF(F288="","0000000000",F288)&amp;IF(G288="","000",G288)</f>
        <v>22600010060000000000244</v>
      </c>
      <c r="K288" s="122" t="s">
        <v>452</v>
      </c>
    </row>
    <row r="289" spans="1:11">
      <c r="A289" s="124" t="s">
        <v>480</v>
      </c>
      <c r="B289" s="141" t="s">
        <v>410</v>
      </c>
      <c r="C289" s="125" t="s">
        <v>327</v>
      </c>
      <c r="D289" s="168" t="s">
        <v>176</v>
      </c>
      <c r="E289" s="129" t="s">
        <v>481</v>
      </c>
      <c r="F289" s="169" t="s">
        <v>177</v>
      </c>
      <c r="G289" s="130" t="s">
        <v>483</v>
      </c>
      <c r="H289" s="217">
        <v>1543308.64</v>
      </c>
      <c r="I289" s="218"/>
      <c r="J289" s="145" t="str">
        <f>IF(C289="","000",C289)&amp;IF(D289="","000",D289)&amp;IF(E289="","0000",E289)&amp;IF(F289="","0000000000",F289)&amp;IF(G289="","000",G289)</f>
        <v>23100013010000000000730</v>
      </c>
      <c r="K289" s="122" t="s">
        <v>482</v>
      </c>
    </row>
    <row r="290" spans="1:11" ht="23.25">
      <c r="A290" s="124" t="s">
        <v>484</v>
      </c>
      <c r="B290" s="141" t="s">
        <v>410</v>
      </c>
      <c r="C290" s="125" t="s">
        <v>330</v>
      </c>
      <c r="D290" s="168" t="s">
        <v>176</v>
      </c>
      <c r="E290" s="129" t="s">
        <v>457</v>
      </c>
      <c r="F290" s="169" t="s">
        <v>177</v>
      </c>
      <c r="G290" s="130" t="s">
        <v>486</v>
      </c>
      <c r="H290" s="217">
        <v>8103400.6200000001</v>
      </c>
      <c r="I290" s="218"/>
      <c r="J290" s="145" t="str">
        <f>IF(C290="","000",C290)&amp;IF(D290="","000",D290)&amp;IF(E290="","0000",E290)&amp;IF(F290="","0000000000",F290)&amp;IF(G290="","000",G290)</f>
        <v>24100001130000000000611</v>
      </c>
      <c r="K290" s="122" t="s">
        <v>485</v>
      </c>
    </row>
    <row r="291" spans="1:11" ht="23.25">
      <c r="A291" s="124" t="s">
        <v>484</v>
      </c>
      <c r="B291" s="141" t="s">
        <v>410</v>
      </c>
      <c r="C291" s="125" t="s">
        <v>330</v>
      </c>
      <c r="D291" s="168" t="s">
        <v>176</v>
      </c>
      <c r="E291" s="129" t="s">
        <v>457</v>
      </c>
      <c r="F291" s="169" t="s">
        <v>177</v>
      </c>
      <c r="G291" s="130" t="s">
        <v>488</v>
      </c>
      <c r="H291" s="217">
        <v>281399.34999999998</v>
      </c>
      <c r="I291" s="218"/>
      <c r="J291" s="145" t="str">
        <f>IF(C291="","000",C291)&amp;IF(D291="","000",D291)&amp;IF(E291="","0000",E291)&amp;IF(F291="","0000000000",F291)&amp;IF(G291="","000",G291)</f>
        <v>24100001130000000000612</v>
      </c>
      <c r="K291" s="122" t="s">
        <v>487</v>
      </c>
    </row>
    <row r="292" spans="1:11" ht="23.25">
      <c r="A292" s="124" t="s">
        <v>484</v>
      </c>
      <c r="B292" s="141" t="s">
        <v>410</v>
      </c>
      <c r="C292" s="125" t="s">
        <v>330</v>
      </c>
      <c r="D292" s="168" t="s">
        <v>176</v>
      </c>
      <c r="E292" s="129" t="s">
        <v>489</v>
      </c>
      <c r="F292" s="169" t="s">
        <v>177</v>
      </c>
      <c r="G292" s="130" t="s">
        <v>486</v>
      </c>
      <c r="H292" s="217">
        <v>1499424.47</v>
      </c>
      <c r="I292" s="218"/>
      <c r="J292" s="145" t="str">
        <f>IF(C292="","000",C292)&amp;IF(D292="","000",D292)&amp;IF(E292="","0000",E292)&amp;IF(F292="","0000000000",F292)&amp;IF(G292="","000",G292)</f>
        <v>24100003090000000000611</v>
      </c>
      <c r="K292" s="122" t="s">
        <v>490</v>
      </c>
    </row>
    <row r="293" spans="1:11" ht="23.25">
      <c r="A293" s="124" t="s">
        <v>484</v>
      </c>
      <c r="B293" s="141" t="s">
        <v>410</v>
      </c>
      <c r="C293" s="125" t="s">
        <v>330</v>
      </c>
      <c r="D293" s="168" t="s">
        <v>176</v>
      </c>
      <c r="E293" s="129" t="s">
        <v>489</v>
      </c>
      <c r="F293" s="169" t="s">
        <v>177</v>
      </c>
      <c r="G293" s="130" t="s">
        <v>488</v>
      </c>
      <c r="H293" s="217">
        <v>45315.6</v>
      </c>
      <c r="I293" s="218"/>
      <c r="J293" s="145" t="str">
        <f>IF(C293="","000",C293)&amp;IF(D293="","000",D293)&amp;IF(E293="","0000",E293)&amp;IF(F293="","0000000000",F293)&amp;IF(G293="","000",G293)</f>
        <v>24100003090000000000612</v>
      </c>
      <c r="K293" s="122" t="s">
        <v>491</v>
      </c>
    </row>
    <row r="294" spans="1:11" ht="23.25">
      <c r="A294" s="124" t="s">
        <v>484</v>
      </c>
      <c r="B294" s="141" t="s">
        <v>410</v>
      </c>
      <c r="C294" s="125" t="s">
        <v>330</v>
      </c>
      <c r="D294" s="168" t="s">
        <v>176</v>
      </c>
      <c r="E294" s="129" t="s">
        <v>468</v>
      </c>
      <c r="F294" s="169" t="s">
        <v>177</v>
      </c>
      <c r="G294" s="130" t="s">
        <v>493</v>
      </c>
      <c r="H294" s="217">
        <v>258935</v>
      </c>
      <c r="I294" s="218"/>
      <c r="J294" s="145" t="str">
        <f>IF(C294="","000",C294)&amp;IF(D294="","000",D294)&amp;IF(E294="","0000",E294)&amp;IF(F294="","0000000000",F294)&amp;IF(G294="","000",G294)</f>
        <v>24100005020000000000622</v>
      </c>
      <c r="K294" s="122" t="s">
        <v>492</v>
      </c>
    </row>
    <row r="295" spans="1:11" ht="23.25">
      <c r="A295" s="124" t="s">
        <v>484</v>
      </c>
      <c r="B295" s="141" t="s">
        <v>410</v>
      </c>
      <c r="C295" s="125" t="s">
        <v>330</v>
      </c>
      <c r="D295" s="168" t="s">
        <v>176</v>
      </c>
      <c r="E295" s="129" t="s">
        <v>494</v>
      </c>
      <c r="F295" s="169" t="s">
        <v>177</v>
      </c>
      <c r="G295" s="130" t="s">
        <v>496</v>
      </c>
      <c r="H295" s="217">
        <v>99934744.319999993</v>
      </c>
      <c r="I295" s="218"/>
      <c r="J295" s="145" t="str">
        <f>IF(C295="","000",C295)&amp;IF(D295="","000",D295)&amp;IF(E295="","0000",E295)&amp;IF(F295="","0000000000",F295)&amp;IF(G295="","000",G295)</f>
        <v>24100007010000000000621</v>
      </c>
      <c r="K295" s="122" t="s">
        <v>495</v>
      </c>
    </row>
    <row r="296" spans="1:11" ht="23.25">
      <c r="A296" s="124" t="s">
        <v>484</v>
      </c>
      <c r="B296" s="141" t="s">
        <v>410</v>
      </c>
      <c r="C296" s="125" t="s">
        <v>330</v>
      </c>
      <c r="D296" s="168" t="s">
        <v>176</v>
      </c>
      <c r="E296" s="129" t="s">
        <v>494</v>
      </c>
      <c r="F296" s="169" t="s">
        <v>177</v>
      </c>
      <c r="G296" s="130" t="s">
        <v>493</v>
      </c>
      <c r="H296" s="217">
        <v>4100928.97</v>
      </c>
      <c r="I296" s="218"/>
      <c r="J296" s="145" t="str">
        <f>IF(C296="","000",C296)&amp;IF(D296="","000",D296)&amp;IF(E296="","0000",E296)&amp;IF(F296="","0000000000",F296)&amp;IF(G296="","000",G296)</f>
        <v>24100007010000000000622</v>
      </c>
      <c r="K296" s="122" t="s">
        <v>497</v>
      </c>
    </row>
    <row r="297" spans="1:11" ht="23.25">
      <c r="A297" s="124" t="s">
        <v>484</v>
      </c>
      <c r="B297" s="141" t="s">
        <v>410</v>
      </c>
      <c r="C297" s="125" t="s">
        <v>330</v>
      </c>
      <c r="D297" s="168" t="s">
        <v>176</v>
      </c>
      <c r="E297" s="129" t="s">
        <v>476</v>
      </c>
      <c r="F297" s="169" t="s">
        <v>177</v>
      </c>
      <c r="G297" s="130" t="s">
        <v>486</v>
      </c>
      <c r="H297" s="217">
        <v>8117968</v>
      </c>
      <c r="I297" s="218"/>
      <c r="J297" s="145" t="str">
        <f>IF(C297="","000",C297)&amp;IF(D297="","000",D297)&amp;IF(E297="","0000",E297)&amp;IF(F297="","0000000000",F297)&amp;IF(G297="","000",G297)</f>
        <v>24100007020000000000611</v>
      </c>
      <c r="K297" s="122" t="s">
        <v>498</v>
      </c>
    </row>
    <row r="298" spans="1:11" ht="23.25">
      <c r="A298" s="124" t="s">
        <v>484</v>
      </c>
      <c r="B298" s="141" t="s">
        <v>410</v>
      </c>
      <c r="C298" s="125" t="s">
        <v>330</v>
      </c>
      <c r="D298" s="168" t="s">
        <v>176</v>
      </c>
      <c r="E298" s="129" t="s">
        <v>476</v>
      </c>
      <c r="F298" s="169" t="s">
        <v>177</v>
      </c>
      <c r="G298" s="130" t="s">
        <v>496</v>
      </c>
      <c r="H298" s="217">
        <v>132458372.73999999</v>
      </c>
      <c r="I298" s="218"/>
      <c r="J298" s="145" t="str">
        <f>IF(C298="","000",C298)&amp;IF(D298="","000",D298)&amp;IF(E298="","0000",E298)&amp;IF(F298="","0000000000",F298)&amp;IF(G298="","000",G298)</f>
        <v>24100007020000000000621</v>
      </c>
      <c r="K298" s="122" t="s">
        <v>499</v>
      </c>
    </row>
    <row r="299" spans="1:11" ht="23.25">
      <c r="A299" s="124" t="s">
        <v>484</v>
      </c>
      <c r="B299" s="141" t="s">
        <v>410</v>
      </c>
      <c r="C299" s="125" t="s">
        <v>330</v>
      </c>
      <c r="D299" s="168" t="s">
        <v>176</v>
      </c>
      <c r="E299" s="129" t="s">
        <v>476</v>
      </c>
      <c r="F299" s="169" t="s">
        <v>177</v>
      </c>
      <c r="G299" s="130" t="s">
        <v>493</v>
      </c>
      <c r="H299" s="217">
        <v>138364607.13</v>
      </c>
      <c r="I299" s="218"/>
      <c r="J299" s="145" t="str">
        <f>IF(C299="","000",C299)&amp;IF(D299="","000",D299)&amp;IF(E299="","0000",E299)&amp;IF(F299="","0000000000",F299)&amp;IF(G299="","000",G299)</f>
        <v>24100007020000000000622</v>
      </c>
      <c r="K299" s="122" t="s">
        <v>500</v>
      </c>
    </row>
    <row r="300" spans="1:11" ht="23.25">
      <c r="A300" s="124" t="s">
        <v>484</v>
      </c>
      <c r="B300" s="141" t="s">
        <v>410</v>
      </c>
      <c r="C300" s="125" t="s">
        <v>330</v>
      </c>
      <c r="D300" s="168" t="s">
        <v>176</v>
      </c>
      <c r="E300" s="129" t="s">
        <v>501</v>
      </c>
      <c r="F300" s="169" t="s">
        <v>177</v>
      </c>
      <c r="G300" s="130" t="s">
        <v>486</v>
      </c>
      <c r="H300" s="217">
        <v>12538198.1</v>
      </c>
      <c r="I300" s="218"/>
      <c r="J300" s="145" t="str">
        <f>IF(C300="","000",C300)&amp;IF(D300="","000",D300)&amp;IF(E300="","0000",E300)&amp;IF(F300="","0000000000",F300)&amp;IF(G300="","000",G300)</f>
        <v>24100007030000000000611</v>
      </c>
      <c r="K300" s="122" t="s">
        <v>502</v>
      </c>
    </row>
    <row r="301" spans="1:11" ht="23.25">
      <c r="A301" s="124" t="s">
        <v>484</v>
      </c>
      <c r="B301" s="141" t="s">
        <v>410</v>
      </c>
      <c r="C301" s="125" t="s">
        <v>330</v>
      </c>
      <c r="D301" s="168" t="s">
        <v>176</v>
      </c>
      <c r="E301" s="129" t="s">
        <v>501</v>
      </c>
      <c r="F301" s="169" t="s">
        <v>177</v>
      </c>
      <c r="G301" s="130" t="s">
        <v>488</v>
      </c>
      <c r="H301" s="217">
        <v>304076.36</v>
      </c>
      <c r="I301" s="218"/>
      <c r="J301" s="145" t="str">
        <f>IF(C301="","000",C301)&amp;IF(D301="","000",D301)&amp;IF(E301="","0000",E301)&amp;IF(F301="","0000000000",F301)&amp;IF(G301="","000",G301)</f>
        <v>24100007030000000000612</v>
      </c>
      <c r="K301" s="122" t="s">
        <v>503</v>
      </c>
    </row>
    <row r="302" spans="1:11" ht="23.25">
      <c r="A302" s="124" t="s">
        <v>484</v>
      </c>
      <c r="B302" s="141" t="s">
        <v>410</v>
      </c>
      <c r="C302" s="125" t="s">
        <v>330</v>
      </c>
      <c r="D302" s="168" t="s">
        <v>176</v>
      </c>
      <c r="E302" s="129" t="s">
        <v>501</v>
      </c>
      <c r="F302" s="169" t="s">
        <v>177</v>
      </c>
      <c r="G302" s="130" t="s">
        <v>496</v>
      </c>
      <c r="H302" s="217">
        <v>12725829.18</v>
      </c>
      <c r="I302" s="218"/>
      <c r="J302" s="145" t="str">
        <f>IF(C302="","000",C302)&amp;IF(D302="","000",D302)&amp;IF(E302="","0000",E302)&amp;IF(F302="","0000000000",F302)&amp;IF(G302="","000",G302)</f>
        <v>24100007030000000000621</v>
      </c>
      <c r="K302" s="122" t="s">
        <v>504</v>
      </c>
    </row>
    <row r="303" spans="1:11" ht="23.25">
      <c r="A303" s="124" t="s">
        <v>484</v>
      </c>
      <c r="B303" s="141" t="s">
        <v>410</v>
      </c>
      <c r="C303" s="125" t="s">
        <v>330</v>
      </c>
      <c r="D303" s="168" t="s">
        <v>176</v>
      </c>
      <c r="E303" s="129" t="s">
        <v>501</v>
      </c>
      <c r="F303" s="169" t="s">
        <v>177</v>
      </c>
      <c r="G303" s="130" t="s">
        <v>493</v>
      </c>
      <c r="H303" s="217">
        <v>706388.6</v>
      </c>
      <c r="I303" s="218"/>
      <c r="J303" s="145" t="str">
        <f>IF(C303="","000",C303)&amp;IF(D303="","000",D303)&amp;IF(E303="","0000",E303)&amp;IF(F303="","0000000000",F303)&amp;IF(G303="","000",G303)</f>
        <v>24100007030000000000622</v>
      </c>
      <c r="K303" s="122" t="s">
        <v>505</v>
      </c>
    </row>
    <row r="304" spans="1:11" ht="23.25">
      <c r="A304" s="124" t="s">
        <v>484</v>
      </c>
      <c r="B304" s="141" t="s">
        <v>410</v>
      </c>
      <c r="C304" s="125" t="s">
        <v>330</v>
      </c>
      <c r="D304" s="168" t="s">
        <v>176</v>
      </c>
      <c r="E304" s="129" t="s">
        <v>506</v>
      </c>
      <c r="F304" s="169" t="s">
        <v>177</v>
      </c>
      <c r="G304" s="130" t="s">
        <v>496</v>
      </c>
      <c r="H304" s="217">
        <v>5958063.54</v>
      </c>
      <c r="I304" s="218"/>
      <c r="J304" s="145" t="str">
        <f>IF(C304="","000",C304)&amp;IF(D304="","000",D304)&amp;IF(E304="","0000",E304)&amp;IF(F304="","0000000000",F304)&amp;IF(G304="","000",G304)</f>
        <v>24100007070000000000621</v>
      </c>
      <c r="K304" s="122" t="s">
        <v>507</v>
      </c>
    </row>
    <row r="305" spans="1:11" ht="23.25">
      <c r="A305" s="124" t="s">
        <v>484</v>
      </c>
      <c r="B305" s="141" t="s">
        <v>410</v>
      </c>
      <c r="C305" s="125" t="s">
        <v>330</v>
      </c>
      <c r="D305" s="168" t="s">
        <v>176</v>
      </c>
      <c r="E305" s="129" t="s">
        <v>506</v>
      </c>
      <c r="F305" s="169" t="s">
        <v>177</v>
      </c>
      <c r="G305" s="130" t="s">
        <v>493</v>
      </c>
      <c r="H305" s="217">
        <v>172607.08</v>
      </c>
      <c r="I305" s="218"/>
      <c r="J305" s="145" t="str">
        <f>IF(C305="","000",C305)&amp;IF(D305="","000",D305)&amp;IF(E305="","0000",E305)&amp;IF(F305="","0000000000",F305)&amp;IF(G305="","000",G305)</f>
        <v>24100007070000000000622</v>
      </c>
      <c r="K305" s="122" t="s">
        <v>508</v>
      </c>
    </row>
    <row r="306" spans="1:11" ht="23.25">
      <c r="A306" s="124" t="s">
        <v>484</v>
      </c>
      <c r="B306" s="141" t="s">
        <v>410</v>
      </c>
      <c r="C306" s="125" t="s">
        <v>330</v>
      </c>
      <c r="D306" s="168" t="s">
        <v>176</v>
      </c>
      <c r="E306" s="129" t="s">
        <v>417</v>
      </c>
      <c r="F306" s="169" t="s">
        <v>177</v>
      </c>
      <c r="G306" s="130" t="s">
        <v>486</v>
      </c>
      <c r="H306" s="217">
        <v>5777981.8799999999</v>
      </c>
      <c r="I306" s="218"/>
      <c r="J306" s="145" t="str">
        <f>IF(C306="","000",C306)&amp;IF(D306="","000",D306)&amp;IF(E306="","0000",E306)&amp;IF(F306="","0000000000",F306)&amp;IF(G306="","000",G306)</f>
        <v>24100007090000000000611</v>
      </c>
      <c r="K306" s="122" t="s">
        <v>509</v>
      </c>
    </row>
    <row r="307" spans="1:11" ht="23.25">
      <c r="A307" s="124" t="s">
        <v>484</v>
      </c>
      <c r="B307" s="141" t="s">
        <v>410</v>
      </c>
      <c r="C307" s="125" t="s">
        <v>330</v>
      </c>
      <c r="D307" s="168" t="s">
        <v>176</v>
      </c>
      <c r="E307" s="129" t="s">
        <v>417</v>
      </c>
      <c r="F307" s="169" t="s">
        <v>177</v>
      </c>
      <c r="G307" s="130" t="s">
        <v>488</v>
      </c>
      <c r="H307" s="217">
        <v>203692.79999999999</v>
      </c>
      <c r="I307" s="218"/>
      <c r="J307" s="145" t="str">
        <f>IF(C307="","000",C307)&amp;IF(D307="","000",D307)&amp;IF(E307="","0000",E307)&amp;IF(F307="","0000000000",F307)&amp;IF(G307="","000",G307)</f>
        <v>24100007090000000000612</v>
      </c>
      <c r="K307" s="122" t="s">
        <v>510</v>
      </c>
    </row>
    <row r="308" spans="1:11" ht="23.25">
      <c r="A308" s="124" t="s">
        <v>484</v>
      </c>
      <c r="B308" s="141" t="s">
        <v>410</v>
      </c>
      <c r="C308" s="125" t="s">
        <v>330</v>
      </c>
      <c r="D308" s="168" t="s">
        <v>176</v>
      </c>
      <c r="E308" s="129" t="s">
        <v>454</v>
      </c>
      <c r="F308" s="169" t="s">
        <v>177</v>
      </c>
      <c r="G308" s="130" t="s">
        <v>486</v>
      </c>
      <c r="H308" s="217">
        <v>54160952.469999999</v>
      </c>
      <c r="I308" s="218"/>
      <c r="J308" s="145" t="str">
        <f>IF(C308="","000",C308)&amp;IF(D308="","000",D308)&amp;IF(E308="","0000",E308)&amp;IF(F308="","0000000000",F308)&amp;IF(G308="","000",G308)</f>
        <v>24100008010000000000611</v>
      </c>
      <c r="K308" s="122" t="s">
        <v>511</v>
      </c>
    </row>
    <row r="309" spans="1:11" ht="23.25">
      <c r="A309" s="124" t="s">
        <v>484</v>
      </c>
      <c r="B309" s="141" t="s">
        <v>410</v>
      </c>
      <c r="C309" s="125" t="s">
        <v>330</v>
      </c>
      <c r="D309" s="168" t="s">
        <v>176</v>
      </c>
      <c r="E309" s="129" t="s">
        <v>454</v>
      </c>
      <c r="F309" s="169" t="s">
        <v>177</v>
      </c>
      <c r="G309" s="130" t="s">
        <v>488</v>
      </c>
      <c r="H309" s="217">
        <v>2722133.51</v>
      </c>
      <c r="I309" s="218"/>
      <c r="J309" s="145" t="str">
        <f>IF(C309="","000",C309)&amp;IF(D309="","000",D309)&amp;IF(E309="","0000",E309)&amp;IF(F309="","0000000000",F309)&amp;IF(G309="","000",G309)</f>
        <v>24100008010000000000612</v>
      </c>
      <c r="K309" s="122" t="s">
        <v>512</v>
      </c>
    </row>
    <row r="310" spans="1:11" ht="23.25">
      <c r="A310" s="124" t="s">
        <v>484</v>
      </c>
      <c r="B310" s="141" t="s">
        <v>410</v>
      </c>
      <c r="C310" s="125" t="s">
        <v>330</v>
      </c>
      <c r="D310" s="168" t="s">
        <v>176</v>
      </c>
      <c r="E310" s="129" t="s">
        <v>513</v>
      </c>
      <c r="F310" s="169" t="s">
        <v>177</v>
      </c>
      <c r="G310" s="130" t="s">
        <v>496</v>
      </c>
      <c r="H310" s="217">
        <v>20910733.23</v>
      </c>
      <c r="I310" s="218"/>
      <c r="J310" s="145" t="str">
        <f>IF(C310="","000",C310)&amp;IF(D310="","000",D310)&amp;IF(E310="","0000",E310)&amp;IF(F310="","0000000000",F310)&amp;IF(G310="","000",G310)</f>
        <v>24100011010000000000621</v>
      </c>
      <c r="K310" s="122" t="s">
        <v>514</v>
      </c>
    </row>
    <row r="311" spans="1:11" ht="23.25">
      <c r="A311" s="124" t="s">
        <v>484</v>
      </c>
      <c r="B311" s="141" t="s">
        <v>410</v>
      </c>
      <c r="C311" s="125" t="s">
        <v>330</v>
      </c>
      <c r="D311" s="168" t="s">
        <v>176</v>
      </c>
      <c r="E311" s="129" t="s">
        <v>513</v>
      </c>
      <c r="F311" s="169" t="s">
        <v>177</v>
      </c>
      <c r="G311" s="130" t="s">
        <v>493</v>
      </c>
      <c r="H311" s="217">
        <v>569549.19999999995</v>
      </c>
      <c r="I311" s="218"/>
      <c r="J311" s="145" t="str">
        <f>IF(C311="","000",C311)&amp;IF(D311="","000",D311)&amp;IF(E311="","0000",E311)&amp;IF(F311="","0000000000",F311)&amp;IF(G311="","000",G311)</f>
        <v>24100011010000000000622</v>
      </c>
      <c r="K311" s="122" t="s">
        <v>515</v>
      </c>
    </row>
    <row r="312" spans="1:11" ht="23.25">
      <c r="A312" s="124" t="s">
        <v>516</v>
      </c>
      <c r="B312" s="141" t="s">
        <v>410</v>
      </c>
      <c r="C312" s="125" t="s">
        <v>292</v>
      </c>
      <c r="D312" s="168" t="s">
        <v>176</v>
      </c>
      <c r="E312" s="129" t="s">
        <v>459</v>
      </c>
      <c r="F312" s="169" t="s">
        <v>177</v>
      </c>
      <c r="G312" s="130" t="s">
        <v>518</v>
      </c>
      <c r="H312" s="217">
        <v>15551</v>
      </c>
      <c r="I312" s="218"/>
      <c r="J312" s="145" t="str">
        <f>IF(C312="","000",C312)&amp;IF(D312="","000",D312)&amp;IF(E312="","0000",E312)&amp;IF(F312="","0000000000",F312)&amp;IF(G312="","000",G312)</f>
        <v>24200005010000000000811</v>
      </c>
      <c r="K312" s="122" t="s">
        <v>517</v>
      </c>
    </row>
    <row r="313" spans="1:11" ht="23.25">
      <c r="A313" s="124" t="s">
        <v>519</v>
      </c>
      <c r="B313" s="141" t="s">
        <v>410</v>
      </c>
      <c r="C313" s="125" t="s">
        <v>297</v>
      </c>
      <c r="D313" s="168" t="s">
        <v>176</v>
      </c>
      <c r="E313" s="129" t="s">
        <v>457</v>
      </c>
      <c r="F313" s="169" t="s">
        <v>177</v>
      </c>
      <c r="G313" s="130" t="s">
        <v>376</v>
      </c>
      <c r="H313" s="217">
        <v>1363700</v>
      </c>
      <c r="I313" s="218"/>
      <c r="J313" s="145" t="str">
        <f>IF(C313="","000",C313)&amp;IF(D313="","000",D313)&amp;IF(E313="","0000",E313)&amp;IF(F313="","0000000000",F313)&amp;IF(G313="","000",G313)</f>
        <v>25100001130000000000530</v>
      </c>
      <c r="K313" s="122" t="s">
        <v>520</v>
      </c>
    </row>
    <row r="314" spans="1:11" ht="23.25">
      <c r="A314" s="124" t="s">
        <v>519</v>
      </c>
      <c r="B314" s="141" t="s">
        <v>410</v>
      </c>
      <c r="C314" s="125" t="s">
        <v>297</v>
      </c>
      <c r="D314" s="168" t="s">
        <v>176</v>
      </c>
      <c r="E314" s="129" t="s">
        <v>521</v>
      </c>
      <c r="F314" s="169" t="s">
        <v>177</v>
      </c>
      <c r="G314" s="130" t="s">
        <v>376</v>
      </c>
      <c r="H314" s="217">
        <v>734100</v>
      </c>
      <c r="I314" s="218"/>
      <c r="J314" s="145" t="str">
        <f>IF(C314="","000",C314)&amp;IF(D314="","000",D314)&amp;IF(E314="","0000",E314)&amp;IF(F314="","0000000000",F314)&amp;IF(G314="","000",G314)</f>
        <v>25100002030000000000530</v>
      </c>
      <c r="K314" s="122" t="s">
        <v>522</v>
      </c>
    </row>
    <row r="315" spans="1:11" ht="23.25">
      <c r="A315" s="124" t="s">
        <v>519</v>
      </c>
      <c r="B315" s="141" t="s">
        <v>410</v>
      </c>
      <c r="C315" s="125" t="s">
        <v>297</v>
      </c>
      <c r="D315" s="168" t="s">
        <v>176</v>
      </c>
      <c r="E315" s="129" t="s">
        <v>523</v>
      </c>
      <c r="F315" s="169" t="s">
        <v>177</v>
      </c>
      <c r="G315" s="130" t="s">
        <v>525</v>
      </c>
      <c r="H315" s="217">
        <v>21119800</v>
      </c>
      <c r="I315" s="218"/>
      <c r="J315" s="145" t="str">
        <f>IF(C315="","000",C315)&amp;IF(D315="","000",D315)&amp;IF(E315="","0000",E315)&amp;IF(F315="","0000000000",F315)&amp;IF(G315="","000",G315)</f>
        <v>25100014010000000000511</v>
      </c>
      <c r="K315" s="122" t="s">
        <v>524</v>
      </c>
    </row>
    <row r="316" spans="1:11">
      <c r="A316" s="124" t="s">
        <v>407</v>
      </c>
      <c r="B316" s="141" t="s">
        <v>410</v>
      </c>
      <c r="C316" s="125" t="s">
        <v>82</v>
      </c>
      <c r="D316" s="168" t="s">
        <v>176</v>
      </c>
      <c r="E316" s="129" t="s">
        <v>506</v>
      </c>
      <c r="F316" s="169" t="s">
        <v>177</v>
      </c>
      <c r="G316" s="130" t="s">
        <v>336</v>
      </c>
      <c r="H316" s="217">
        <v>573161.4</v>
      </c>
      <c r="I316" s="218"/>
      <c r="J316" s="145" t="str">
        <f>IF(C316="","000",C316)&amp;IF(D316="","000",D316)&amp;IF(E316="","0000",E316)&amp;IF(F316="","0000000000",F316)&amp;IF(G316="","000",G316)</f>
        <v>26200007070000000000323</v>
      </c>
      <c r="K316" s="122" t="s">
        <v>526</v>
      </c>
    </row>
    <row r="317" spans="1:11">
      <c r="A317" s="124" t="s">
        <v>407</v>
      </c>
      <c r="B317" s="141" t="s">
        <v>410</v>
      </c>
      <c r="C317" s="125" t="s">
        <v>82</v>
      </c>
      <c r="D317" s="168" t="s">
        <v>176</v>
      </c>
      <c r="E317" s="129" t="s">
        <v>406</v>
      </c>
      <c r="F317" s="169" t="s">
        <v>177</v>
      </c>
      <c r="G317" s="130" t="s">
        <v>528</v>
      </c>
      <c r="H317" s="217">
        <v>99562129.819999993</v>
      </c>
      <c r="I317" s="218"/>
      <c r="J317" s="145" t="str">
        <f>IF(C317="","000",C317)&amp;IF(D317="","000",D317)&amp;IF(E317="","0000",E317)&amp;IF(F317="","0000000000",F317)&amp;IF(G317="","000",G317)</f>
        <v>26200010030000000000313</v>
      </c>
      <c r="K317" s="122" t="s">
        <v>527</v>
      </c>
    </row>
    <row r="318" spans="1:11">
      <c r="A318" s="124" t="s">
        <v>407</v>
      </c>
      <c r="B318" s="141" t="s">
        <v>410</v>
      </c>
      <c r="C318" s="125" t="s">
        <v>82</v>
      </c>
      <c r="D318" s="168" t="s">
        <v>176</v>
      </c>
      <c r="E318" s="129" t="s">
        <v>406</v>
      </c>
      <c r="F318" s="169" t="s">
        <v>177</v>
      </c>
      <c r="G318" s="130" t="s">
        <v>335</v>
      </c>
      <c r="H318" s="217">
        <v>886725</v>
      </c>
      <c r="I318" s="218"/>
      <c r="J318" s="145" t="str">
        <f>IF(C318="","000",C318)&amp;IF(D318="","000",D318)&amp;IF(E318="","0000",E318)&amp;IF(F318="","0000000000",F318)&amp;IF(G318="","000",G318)</f>
        <v>26200010030000000000322</v>
      </c>
      <c r="K318" s="122" t="s">
        <v>405</v>
      </c>
    </row>
    <row r="319" spans="1:11">
      <c r="A319" s="124" t="s">
        <v>407</v>
      </c>
      <c r="B319" s="141" t="s">
        <v>410</v>
      </c>
      <c r="C319" s="125" t="s">
        <v>82</v>
      </c>
      <c r="D319" s="168" t="s">
        <v>176</v>
      </c>
      <c r="E319" s="129" t="s">
        <v>406</v>
      </c>
      <c r="F319" s="169" t="s">
        <v>177</v>
      </c>
      <c r="G319" s="130" t="s">
        <v>336</v>
      </c>
      <c r="H319" s="217">
        <v>13410</v>
      </c>
      <c r="I319" s="218"/>
      <c r="J319" s="145" t="str">
        <f>IF(C319="","000",C319)&amp;IF(D319="","000",D319)&amp;IF(E319="","0000",E319)&amp;IF(F319="","0000000000",F319)&amp;IF(G319="","000",G319)</f>
        <v>26200010030000000000323</v>
      </c>
      <c r="K319" s="122" t="s">
        <v>478</v>
      </c>
    </row>
    <row r="320" spans="1:11">
      <c r="A320" s="124" t="s">
        <v>407</v>
      </c>
      <c r="B320" s="141" t="s">
        <v>410</v>
      </c>
      <c r="C320" s="125" t="s">
        <v>82</v>
      </c>
      <c r="D320" s="168" t="s">
        <v>176</v>
      </c>
      <c r="E320" s="129" t="s">
        <v>449</v>
      </c>
      <c r="F320" s="169" t="s">
        <v>177</v>
      </c>
      <c r="G320" s="130" t="s">
        <v>528</v>
      </c>
      <c r="H320" s="217">
        <v>15647042.449999999</v>
      </c>
      <c r="I320" s="218"/>
      <c r="J320" s="145" t="str">
        <f>IF(C320="","000",C320)&amp;IF(D320="","000",D320)&amp;IF(E320="","0000",E320)&amp;IF(F320="","0000000000",F320)&amp;IF(G320="","000",G320)</f>
        <v>26200010040000000000313</v>
      </c>
      <c r="K320" s="122" t="s">
        <v>529</v>
      </c>
    </row>
    <row r="321" spans="1:11">
      <c r="A321" s="124" t="s">
        <v>407</v>
      </c>
      <c r="B321" s="141" t="s">
        <v>410</v>
      </c>
      <c r="C321" s="125" t="s">
        <v>82</v>
      </c>
      <c r="D321" s="168" t="s">
        <v>176</v>
      </c>
      <c r="E321" s="129" t="s">
        <v>449</v>
      </c>
      <c r="F321" s="169" t="s">
        <v>177</v>
      </c>
      <c r="G321" s="130" t="s">
        <v>336</v>
      </c>
      <c r="H321" s="217">
        <v>699567.5</v>
      </c>
      <c r="I321" s="218"/>
      <c r="J321" s="145" t="str">
        <f>IF(C321="","000",C321)&amp;IF(D321="","000",D321)&amp;IF(E321="","0000",E321)&amp;IF(F321="","0000000000",F321)&amp;IF(G321="","000",G321)</f>
        <v>26200010040000000000323</v>
      </c>
      <c r="K321" s="122" t="s">
        <v>479</v>
      </c>
    </row>
    <row r="322" spans="1:11" ht="23.25">
      <c r="A322" s="124" t="s">
        <v>530</v>
      </c>
      <c r="B322" s="141" t="s">
        <v>410</v>
      </c>
      <c r="C322" s="125" t="s">
        <v>374</v>
      </c>
      <c r="D322" s="168" t="s">
        <v>176</v>
      </c>
      <c r="E322" s="129" t="s">
        <v>531</v>
      </c>
      <c r="F322" s="169" t="s">
        <v>177</v>
      </c>
      <c r="G322" s="130" t="s">
        <v>533</v>
      </c>
      <c r="H322" s="217">
        <v>4113178.06</v>
      </c>
      <c r="I322" s="218"/>
      <c r="J322" s="145" t="str">
        <f>IF(C322="","000",C322)&amp;IF(D322="","000",D322)&amp;IF(E322="","0000",E322)&amp;IF(F322="","0000000000",F322)&amp;IF(G322="","000",G322)</f>
        <v>26300010010000000000312</v>
      </c>
      <c r="K322" s="122" t="s">
        <v>532</v>
      </c>
    </row>
    <row r="323" spans="1:11">
      <c r="A323" s="124" t="s">
        <v>534</v>
      </c>
      <c r="B323" s="141" t="s">
        <v>410</v>
      </c>
      <c r="C323" s="125" t="s">
        <v>263</v>
      </c>
      <c r="D323" s="168" t="s">
        <v>176</v>
      </c>
      <c r="E323" s="129" t="s">
        <v>413</v>
      </c>
      <c r="F323" s="169" t="s">
        <v>177</v>
      </c>
      <c r="G323" s="130" t="s">
        <v>536</v>
      </c>
      <c r="H323" s="217">
        <v>9763</v>
      </c>
      <c r="I323" s="218"/>
      <c r="J323" s="145" t="str">
        <f>IF(C323="","000",C323)&amp;IF(D323="","000",D323)&amp;IF(E323="","0000",E323)&amp;IF(F323="","0000000000",F323)&amp;IF(G323="","000",G323)</f>
        <v>29100001040000000000851</v>
      </c>
      <c r="K323" s="122" t="s">
        <v>535</v>
      </c>
    </row>
    <row r="324" spans="1:11">
      <c r="A324" s="124" t="s">
        <v>534</v>
      </c>
      <c r="B324" s="141" t="s">
        <v>410</v>
      </c>
      <c r="C324" s="125" t="s">
        <v>263</v>
      </c>
      <c r="D324" s="168" t="s">
        <v>176</v>
      </c>
      <c r="E324" s="129" t="s">
        <v>413</v>
      </c>
      <c r="F324" s="169" t="s">
        <v>177</v>
      </c>
      <c r="G324" s="130" t="s">
        <v>538</v>
      </c>
      <c r="H324" s="217">
        <v>34695</v>
      </c>
      <c r="I324" s="218"/>
      <c r="J324" s="145" t="str">
        <f>IF(C324="","000",C324)&amp;IF(D324="","000",D324)&amp;IF(E324="","0000",E324)&amp;IF(F324="","0000000000",F324)&amp;IF(G324="","000",G324)</f>
        <v>29100001040000000000852</v>
      </c>
      <c r="K324" s="122" t="s">
        <v>537</v>
      </c>
    </row>
    <row r="325" spans="1:11">
      <c r="A325" s="124" t="s">
        <v>534</v>
      </c>
      <c r="B325" s="141" t="s">
        <v>410</v>
      </c>
      <c r="C325" s="125" t="s">
        <v>263</v>
      </c>
      <c r="D325" s="168" t="s">
        <v>176</v>
      </c>
      <c r="E325" s="129" t="s">
        <v>421</v>
      </c>
      <c r="F325" s="169" t="s">
        <v>177</v>
      </c>
      <c r="G325" s="130" t="s">
        <v>536</v>
      </c>
      <c r="H325" s="217">
        <v>2009.36</v>
      </c>
      <c r="I325" s="218"/>
      <c r="J325" s="145" t="str">
        <f>IF(C325="","000",C325)&amp;IF(D325="","000",D325)&amp;IF(E325="","0000",E325)&amp;IF(F325="","0000000000",F325)&amp;IF(G325="","000",G325)</f>
        <v>29100010060000000000851</v>
      </c>
      <c r="K325" s="122" t="s">
        <v>539</v>
      </c>
    </row>
    <row r="326" spans="1:11" ht="23.25">
      <c r="A326" s="124" t="s">
        <v>540</v>
      </c>
      <c r="B326" s="141" t="s">
        <v>410</v>
      </c>
      <c r="C326" s="125" t="s">
        <v>264</v>
      </c>
      <c r="D326" s="168" t="s">
        <v>176</v>
      </c>
      <c r="E326" s="129" t="s">
        <v>413</v>
      </c>
      <c r="F326" s="169" t="s">
        <v>177</v>
      </c>
      <c r="G326" s="130" t="s">
        <v>542</v>
      </c>
      <c r="H326" s="217">
        <v>177899.99</v>
      </c>
      <c r="I326" s="218"/>
      <c r="J326" s="145" t="str">
        <f>IF(C326="","000",C326)&amp;IF(D326="","000",D326)&amp;IF(E326="","0000",E326)&amp;IF(F326="","0000000000",F326)&amp;IF(G326="","000",G326)</f>
        <v>29200001040000000000853</v>
      </c>
      <c r="K326" s="122" t="s">
        <v>541</v>
      </c>
    </row>
    <row r="327" spans="1:11" ht="23.25">
      <c r="A327" s="124" t="s">
        <v>540</v>
      </c>
      <c r="B327" s="141" t="s">
        <v>410</v>
      </c>
      <c r="C327" s="125" t="s">
        <v>264</v>
      </c>
      <c r="D327" s="168" t="s">
        <v>176</v>
      </c>
      <c r="E327" s="129" t="s">
        <v>415</v>
      </c>
      <c r="F327" s="169" t="s">
        <v>177</v>
      </c>
      <c r="G327" s="130" t="s">
        <v>542</v>
      </c>
      <c r="H327" s="217">
        <v>42432.32</v>
      </c>
      <c r="I327" s="218"/>
      <c r="J327" s="145" t="str">
        <f>IF(C327="","000",C327)&amp;IF(D327="","000",D327)&amp;IF(E327="","0000",E327)&amp;IF(F327="","0000000000",F327)&amp;IF(G327="","000",G327)</f>
        <v>29200001060000000000853</v>
      </c>
      <c r="K327" s="122" t="s">
        <v>543</v>
      </c>
    </row>
    <row r="328" spans="1:11" ht="23.25">
      <c r="A328" s="124" t="s">
        <v>540</v>
      </c>
      <c r="B328" s="141" t="s">
        <v>410</v>
      </c>
      <c r="C328" s="125" t="s">
        <v>264</v>
      </c>
      <c r="D328" s="168" t="s">
        <v>176</v>
      </c>
      <c r="E328" s="129" t="s">
        <v>419</v>
      </c>
      <c r="F328" s="169" t="s">
        <v>177</v>
      </c>
      <c r="G328" s="130" t="s">
        <v>542</v>
      </c>
      <c r="H328" s="217">
        <v>8105.94</v>
      </c>
      <c r="I328" s="218"/>
      <c r="J328" s="145" t="str">
        <f>IF(C328="","000",C328)&amp;IF(D328="","000",D328)&amp;IF(E328="","0000",E328)&amp;IF(F328="","0000000000",F328)&amp;IF(G328="","000",G328)</f>
        <v>29200008040000000000853</v>
      </c>
      <c r="K328" s="122" t="s">
        <v>544</v>
      </c>
    </row>
    <row r="329" spans="1:11" ht="23.25">
      <c r="A329" s="124" t="s">
        <v>540</v>
      </c>
      <c r="B329" s="141" t="s">
        <v>410</v>
      </c>
      <c r="C329" s="125" t="s">
        <v>264</v>
      </c>
      <c r="D329" s="168" t="s">
        <v>176</v>
      </c>
      <c r="E329" s="129" t="s">
        <v>421</v>
      </c>
      <c r="F329" s="169" t="s">
        <v>177</v>
      </c>
      <c r="G329" s="130" t="s">
        <v>542</v>
      </c>
      <c r="H329" s="217">
        <v>1732.82</v>
      </c>
      <c r="I329" s="218"/>
      <c r="J329" s="145" t="str">
        <f>IF(C329="","000",C329)&amp;IF(D329="","000",D329)&amp;IF(E329="","0000",E329)&amp;IF(F329="","0000000000",F329)&amp;IF(G329="","000",G329)</f>
        <v>29200010060000000000853</v>
      </c>
      <c r="K329" s="122" t="s">
        <v>545</v>
      </c>
    </row>
    <row r="330" spans="1:11" ht="23.25">
      <c r="A330" s="124" t="s">
        <v>546</v>
      </c>
      <c r="B330" s="141" t="s">
        <v>410</v>
      </c>
      <c r="C330" s="125" t="s">
        <v>265</v>
      </c>
      <c r="D330" s="168" t="s">
        <v>176</v>
      </c>
      <c r="E330" s="129" t="s">
        <v>457</v>
      </c>
      <c r="F330" s="169" t="s">
        <v>177</v>
      </c>
      <c r="G330" s="130" t="s">
        <v>548</v>
      </c>
      <c r="H330" s="217">
        <v>23175.95</v>
      </c>
      <c r="I330" s="218"/>
      <c r="J330" s="145" t="str">
        <f>IF(C330="","000",C330)&amp;IF(D330="","000",D330)&amp;IF(E330="","0000",E330)&amp;IF(F330="","0000000000",F330)&amp;IF(G330="","000",G330)</f>
        <v>29300001130000000000831</v>
      </c>
      <c r="K330" s="122" t="s">
        <v>547</v>
      </c>
    </row>
    <row r="331" spans="1:11" ht="23.25">
      <c r="A331" s="124" t="s">
        <v>546</v>
      </c>
      <c r="B331" s="141" t="s">
        <v>410</v>
      </c>
      <c r="C331" s="125" t="s">
        <v>265</v>
      </c>
      <c r="D331" s="168" t="s">
        <v>176</v>
      </c>
      <c r="E331" s="129" t="s">
        <v>459</v>
      </c>
      <c r="F331" s="169" t="s">
        <v>177</v>
      </c>
      <c r="G331" s="130" t="s">
        <v>548</v>
      </c>
      <c r="H331" s="217">
        <v>55797.56</v>
      </c>
      <c r="I331" s="218"/>
      <c r="J331" s="145" t="str">
        <f>IF(C331="","000",C331)&amp;IF(D331="","000",D331)&amp;IF(E331="","0000",E331)&amp;IF(F331="","0000000000",F331)&amp;IF(G331="","000",G331)</f>
        <v>29300005010000000000831</v>
      </c>
      <c r="K331" s="122" t="s">
        <v>549</v>
      </c>
    </row>
    <row r="332" spans="1:11" ht="23.25">
      <c r="A332" s="124" t="s">
        <v>546</v>
      </c>
      <c r="B332" s="141" t="s">
        <v>410</v>
      </c>
      <c r="C332" s="125" t="s">
        <v>265</v>
      </c>
      <c r="D332" s="168" t="s">
        <v>176</v>
      </c>
      <c r="E332" s="129" t="s">
        <v>419</v>
      </c>
      <c r="F332" s="169" t="s">
        <v>177</v>
      </c>
      <c r="G332" s="130" t="s">
        <v>542</v>
      </c>
      <c r="H332" s="217">
        <v>19.440000000000001</v>
      </c>
      <c r="I332" s="218"/>
      <c r="J332" s="145" t="str">
        <f>IF(C332="","000",C332)&amp;IF(D332="","000",D332)&amp;IF(E332="","0000",E332)&amp;IF(F332="","0000000000",F332)&amp;IF(G332="","000",G332)</f>
        <v>29300008040000000000853</v>
      </c>
      <c r="K332" s="122" t="s">
        <v>544</v>
      </c>
    </row>
    <row r="333" spans="1:11">
      <c r="A333" s="124" t="s">
        <v>550</v>
      </c>
      <c r="B333" s="141" t="s">
        <v>410</v>
      </c>
      <c r="C333" s="125" t="s">
        <v>268</v>
      </c>
      <c r="D333" s="168" t="s">
        <v>176</v>
      </c>
      <c r="E333" s="129" t="s">
        <v>463</v>
      </c>
      <c r="F333" s="169" t="s">
        <v>177</v>
      </c>
      <c r="G333" s="130" t="s">
        <v>294</v>
      </c>
      <c r="H333" s="217">
        <v>10500</v>
      </c>
      <c r="I333" s="218"/>
      <c r="J333" s="145" t="str">
        <f>IF(C333="","000",C333)&amp;IF(D333="","000",D333)&amp;IF(E333="","0000",E333)&amp;IF(F333="","0000000000",F333)&amp;IF(G333="","000",G333)</f>
        <v>29600001030000000000244</v>
      </c>
      <c r="K333" s="122" t="s">
        <v>464</v>
      </c>
    </row>
    <row r="334" spans="1:11">
      <c r="A334" s="124" t="s">
        <v>550</v>
      </c>
      <c r="B334" s="141" t="s">
        <v>410</v>
      </c>
      <c r="C334" s="125" t="s">
        <v>268</v>
      </c>
      <c r="D334" s="168" t="s">
        <v>176</v>
      </c>
      <c r="E334" s="129" t="s">
        <v>413</v>
      </c>
      <c r="F334" s="169" t="s">
        <v>177</v>
      </c>
      <c r="G334" s="130" t="s">
        <v>294</v>
      </c>
      <c r="H334" s="217">
        <v>63618</v>
      </c>
      <c r="I334" s="218"/>
      <c r="J334" s="145" t="str">
        <f>IF(C334="","000",C334)&amp;IF(D334="","000",D334)&amp;IF(E334="","0000",E334)&amp;IF(F334="","0000000000",F334)&amp;IF(G334="","000",G334)</f>
        <v>29600001040000000000244</v>
      </c>
      <c r="K334" s="122" t="s">
        <v>439</v>
      </c>
    </row>
    <row r="335" spans="1:11">
      <c r="A335" s="124" t="s">
        <v>550</v>
      </c>
      <c r="B335" s="141" t="s">
        <v>410</v>
      </c>
      <c r="C335" s="125" t="s">
        <v>268</v>
      </c>
      <c r="D335" s="168" t="s">
        <v>176</v>
      </c>
      <c r="E335" s="129" t="s">
        <v>413</v>
      </c>
      <c r="F335" s="169" t="s">
        <v>177</v>
      </c>
      <c r="G335" s="130" t="s">
        <v>542</v>
      </c>
      <c r="H335" s="217">
        <v>234328.5</v>
      </c>
      <c r="I335" s="218"/>
      <c r="J335" s="145" t="str">
        <f>IF(C335="","000",C335)&amp;IF(D335="","000",D335)&amp;IF(E335="","0000",E335)&amp;IF(F335="","0000000000",F335)&amp;IF(G335="","000",G335)</f>
        <v>29600001040000000000853</v>
      </c>
      <c r="K335" s="122" t="s">
        <v>541</v>
      </c>
    </row>
    <row r="336" spans="1:11">
      <c r="A336" s="124" t="s">
        <v>550</v>
      </c>
      <c r="B336" s="141" t="s">
        <v>410</v>
      </c>
      <c r="C336" s="125" t="s">
        <v>268</v>
      </c>
      <c r="D336" s="168" t="s">
        <v>176</v>
      </c>
      <c r="E336" s="129" t="s">
        <v>476</v>
      </c>
      <c r="F336" s="169" t="s">
        <v>177</v>
      </c>
      <c r="G336" s="130" t="s">
        <v>317</v>
      </c>
      <c r="H336" s="217">
        <v>45000</v>
      </c>
      <c r="I336" s="218"/>
      <c r="J336" s="145" t="str">
        <f>IF(C336="","000",C336)&amp;IF(D336="","000",D336)&amp;IF(E336="","0000",E336)&amp;IF(F336="","0000000000",F336)&amp;IF(G336="","000",G336)</f>
        <v>29600007020000000000330</v>
      </c>
      <c r="K336" s="122" t="s">
        <v>551</v>
      </c>
    </row>
    <row r="337" spans="1:11">
      <c r="A337" s="124" t="s">
        <v>550</v>
      </c>
      <c r="B337" s="141" t="s">
        <v>410</v>
      </c>
      <c r="C337" s="125" t="s">
        <v>268</v>
      </c>
      <c r="D337" s="168" t="s">
        <v>176</v>
      </c>
      <c r="E337" s="129" t="s">
        <v>417</v>
      </c>
      <c r="F337" s="169" t="s">
        <v>177</v>
      </c>
      <c r="G337" s="130" t="s">
        <v>380</v>
      </c>
      <c r="H337" s="217">
        <v>6500</v>
      </c>
      <c r="I337" s="218"/>
      <c r="J337" s="145" t="str">
        <f>IF(C337="","000",C337)&amp;IF(D337="","000",D337)&amp;IF(E337="","0000",E337)&amp;IF(F337="","0000000000",F337)&amp;IF(G337="","000",G337)</f>
        <v>29600007090000000000360</v>
      </c>
      <c r="K337" s="122" t="s">
        <v>552</v>
      </c>
    </row>
    <row r="338" spans="1:11">
      <c r="A338" s="124" t="s">
        <v>550</v>
      </c>
      <c r="B338" s="141" t="s">
        <v>410</v>
      </c>
      <c r="C338" s="125" t="s">
        <v>268</v>
      </c>
      <c r="D338" s="168" t="s">
        <v>176</v>
      </c>
      <c r="E338" s="129" t="s">
        <v>417</v>
      </c>
      <c r="F338" s="169" t="s">
        <v>177</v>
      </c>
      <c r="G338" s="130" t="s">
        <v>542</v>
      </c>
      <c r="H338" s="217">
        <v>1818.38</v>
      </c>
      <c r="I338" s="218"/>
      <c r="J338" s="145" t="str">
        <f>IF(C338="","000",C338)&amp;IF(D338="","000",D338)&amp;IF(E338="","0000",E338)&amp;IF(F338="","0000000000",F338)&amp;IF(G338="","000",G338)</f>
        <v>29600007090000000000853</v>
      </c>
      <c r="K338" s="122" t="s">
        <v>553</v>
      </c>
    </row>
    <row r="339" spans="1:11">
      <c r="A339" s="124" t="s">
        <v>550</v>
      </c>
      <c r="B339" s="141" t="s">
        <v>410</v>
      </c>
      <c r="C339" s="125" t="s">
        <v>268</v>
      </c>
      <c r="D339" s="168" t="s">
        <v>176</v>
      </c>
      <c r="E339" s="129" t="s">
        <v>454</v>
      </c>
      <c r="F339" s="169" t="s">
        <v>177</v>
      </c>
      <c r="G339" s="130" t="s">
        <v>294</v>
      </c>
      <c r="H339" s="217">
        <v>127030</v>
      </c>
      <c r="I339" s="218"/>
      <c r="J339" s="145" t="str">
        <f>IF(C339="","000",C339)&amp;IF(D339="","000",D339)&amp;IF(E339="","0000",E339)&amp;IF(F339="","0000000000",F339)&amp;IF(G339="","000",G339)</f>
        <v>29600008010000000000244</v>
      </c>
      <c r="K339" s="122" t="s">
        <v>455</v>
      </c>
    </row>
    <row r="340" spans="1:11">
      <c r="A340" s="124" t="s">
        <v>550</v>
      </c>
      <c r="B340" s="141" t="s">
        <v>410</v>
      </c>
      <c r="C340" s="125" t="s">
        <v>268</v>
      </c>
      <c r="D340" s="168" t="s">
        <v>176</v>
      </c>
      <c r="E340" s="129" t="s">
        <v>454</v>
      </c>
      <c r="F340" s="169" t="s">
        <v>177</v>
      </c>
      <c r="G340" s="130" t="s">
        <v>380</v>
      </c>
      <c r="H340" s="217">
        <v>10000</v>
      </c>
      <c r="I340" s="218"/>
      <c r="J340" s="145" t="str">
        <f>IF(C340="","000",C340)&amp;IF(D340="","000",D340)&amp;IF(E340="","0000",E340)&amp;IF(F340="","0000000000",F340)&amp;IF(G340="","000",G340)</f>
        <v>29600008010000000000360</v>
      </c>
      <c r="K340" s="122" t="s">
        <v>554</v>
      </c>
    </row>
    <row r="341" spans="1:11">
      <c r="A341" s="124" t="s">
        <v>555</v>
      </c>
      <c r="B341" s="141" t="s">
        <v>410</v>
      </c>
      <c r="C341" s="125" t="s">
        <v>315</v>
      </c>
      <c r="D341" s="168" t="s">
        <v>176</v>
      </c>
      <c r="E341" s="129" t="s">
        <v>463</v>
      </c>
      <c r="F341" s="169" t="s">
        <v>177</v>
      </c>
      <c r="G341" s="130" t="s">
        <v>292</v>
      </c>
      <c r="H341" s="217">
        <v>12990</v>
      </c>
      <c r="I341" s="218"/>
      <c r="J341" s="145" t="str">
        <f>IF(C341="","000",C341)&amp;IF(D341="","000",D341)&amp;IF(E341="","0000",E341)&amp;IF(F341="","0000000000",F341)&amp;IF(G341="","000",G341)</f>
        <v>31000001030000000000242</v>
      </c>
      <c r="K341" s="122" t="s">
        <v>556</v>
      </c>
    </row>
    <row r="342" spans="1:11">
      <c r="A342" s="124" t="s">
        <v>555</v>
      </c>
      <c r="B342" s="141" t="s">
        <v>410</v>
      </c>
      <c r="C342" s="125" t="s">
        <v>315</v>
      </c>
      <c r="D342" s="168" t="s">
        <v>176</v>
      </c>
      <c r="E342" s="129" t="s">
        <v>413</v>
      </c>
      <c r="F342" s="169" t="s">
        <v>177</v>
      </c>
      <c r="G342" s="130" t="s">
        <v>294</v>
      </c>
      <c r="H342" s="217">
        <v>34251.71</v>
      </c>
      <c r="I342" s="218"/>
      <c r="J342" s="145" t="str">
        <f>IF(C342="","000",C342)&amp;IF(D342="","000",D342)&amp;IF(E342="","0000",E342)&amp;IF(F342="","0000000000",F342)&amp;IF(G342="","000",G342)</f>
        <v>31000001040000000000244</v>
      </c>
      <c r="K342" s="122" t="s">
        <v>439</v>
      </c>
    </row>
    <row r="343" spans="1:11">
      <c r="A343" s="124" t="s">
        <v>555</v>
      </c>
      <c r="B343" s="141" t="s">
        <v>410</v>
      </c>
      <c r="C343" s="125" t="s">
        <v>315</v>
      </c>
      <c r="D343" s="168" t="s">
        <v>176</v>
      </c>
      <c r="E343" s="129" t="s">
        <v>415</v>
      </c>
      <c r="F343" s="169" t="s">
        <v>177</v>
      </c>
      <c r="G343" s="130" t="s">
        <v>294</v>
      </c>
      <c r="H343" s="217">
        <v>8720</v>
      </c>
      <c r="I343" s="218"/>
      <c r="J343" s="145" t="str">
        <f>IF(C343="","000",C343)&amp;IF(D343="","000",D343)&amp;IF(E343="","0000",E343)&amp;IF(F343="","0000000000",F343)&amp;IF(G343="","000",G343)</f>
        <v>31000001060000000000244</v>
      </c>
      <c r="K343" s="122" t="s">
        <v>443</v>
      </c>
    </row>
    <row r="344" spans="1:11">
      <c r="A344" s="124" t="s">
        <v>555</v>
      </c>
      <c r="B344" s="141" t="s">
        <v>410</v>
      </c>
      <c r="C344" s="125" t="s">
        <v>315</v>
      </c>
      <c r="D344" s="168" t="s">
        <v>176</v>
      </c>
      <c r="E344" s="129" t="s">
        <v>468</v>
      </c>
      <c r="F344" s="169" t="s">
        <v>177</v>
      </c>
      <c r="G344" s="130" t="s">
        <v>294</v>
      </c>
      <c r="H344" s="217">
        <v>2122045.5299999998</v>
      </c>
      <c r="I344" s="218"/>
      <c r="J344" s="145" t="str">
        <f>IF(C344="","000",C344)&amp;IF(D344="","000",D344)&amp;IF(E344="","0000",E344)&amp;IF(F344="","0000000000",F344)&amp;IF(G344="","000",G344)</f>
        <v>31000005020000000000244</v>
      </c>
      <c r="K344" s="122" t="s">
        <v>469</v>
      </c>
    </row>
    <row r="345" spans="1:11">
      <c r="A345" s="124" t="s">
        <v>555</v>
      </c>
      <c r="B345" s="141" t="s">
        <v>410</v>
      </c>
      <c r="C345" s="125" t="s">
        <v>315</v>
      </c>
      <c r="D345" s="168" t="s">
        <v>176</v>
      </c>
      <c r="E345" s="129" t="s">
        <v>417</v>
      </c>
      <c r="F345" s="169" t="s">
        <v>177</v>
      </c>
      <c r="G345" s="130" t="s">
        <v>292</v>
      </c>
      <c r="H345" s="217">
        <v>19900</v>
      </c>
      <c r="I345" s="218"/>
      <c r="J345" s="145" t="str">
        <f>IF(C345="","000",C345)&amp;IF(D345="","000",D345)&amp;IF(E345="","0000",E345)&amp;IF(F345="","0000000000",F345)&amp;IF(G345="","000",G345)</f>
        <v>31000007090000000000242</v>
      </c>
      <c r="K345" s="122" t="s">
        <v>444</v>
      </c>
    </row>
    <row r="346" spans="1:11">
      <c r="A346" s="124" t="s">
        <v>555</v>
      </c>
      <c r="B346" s="141" t="s">
        <v>410</v>
      </c>
      <c r="C346" s="125" t="s">
        <v>315</v>
      </c>
      <c r="D346" s="168" t="s">
        <v>176</v>
      </c>
      <c r="E346" s="129" t="s">
        <v>419</v>
      </c>
      <c r="F346" s="169" t="s">
        <v>177</v>
      </c>
      <c r="G346" s="130" t="s">
        <v>292</v>
      </c>
      <c r="H346" s="217">
        <v>380</v>
      </c>
      <c r="I346" s="218"/>
      <c r="J346" s="145" t="str">
        <f>IF(C346="","000",C346)&amp;IF(D346="","000",D346)&amp;IF(E346="","0000",E346)&amp;IF(F346="","0000000000",F346)&amp;IF(G346="","000",G346)</f>
        <v>31000008040000000000242</v>
      </c>
      <c r="K346" s="122" t="s">
        <v>446</v>
      </c>
    </row>
    <row r="347" spans="1:11">
      <c r="A347" s="124" t="s">
        <v>555</v>
      </c>
      <c r="B347" s="141" t="s">
        <v>410</v>
      </c>
      <c r="C347" s="125" t="s">
        <v>315</v>
      </c>
      <c r="D347" s="168" t="s">
        <v>176</v>
      </c>
      <c r="E347" s="129" t="s">
        <v>419</v>
      </c>
      <c r="F347" s="169" t="s">
        <v>177</v>
      </c>
      <c r="G347" s="130" t="s">
        <v>294</v>
      </c>
      <c r="H347" s="217">
        <v>840</v>
      </c>
      <c r="I347" s="218"/>
      <c r="J347" s="145" t="str">
        <f>IF(C347="","000",C347)&amp;IF(D347="","000",D347)&amp;IF(E347="","0000",E347)&amp;IF(F347="","0000000000",F347)&amp;IF(G347="","000",G347)</f>
        <v>31000008040000000000244</v>
      </c>
      <c r="K347" s="122" t="s">
        <v>447</v>
      </c>
    </row>
    <row r="348" spans="1:11">
      <c r="A348" s="124" t="s">
        <v>555</v>
      </c>
      <c r="B348" s="141" t="s">
        <v>410</v>
      </c>
      <c r="C348" s="125" t="s">
        <v>315</v>
      </c>
      <c r="D348" s="168" t="s">
        <v>176</v>
      </c>
      <c r="E348" s="129" t="s">
        <v>449</v>
      </c>
      <c r="F348" s="169" t="s">
        <v>177</v>
      </c>
      <c r="G348" s="130" t="s">
        <v>558</v>
      </c>
      <c r="H348" s="217">
        <v>7962050</v>
      </c>
      <c r="I348" s="218"/>
      <c r="J348" s="145" t="str">
        <f>IF(C348="","000",C348)&amp;IF(D348="","000",D348)&amp;IF(E348="","0000",E348)&amp;IF(F348="","0000000000",F348)&amp;IF(G348="","000",G348)</f>
        <v>31000010040000000000412</v>
      </c>
      <c r="K348" s="122" t="s">
        <v>557</v>
      </c>
    </row>
    <row r="349" spans="1:11">
      <c r="A349" s="124" t="s">
        <v>559</v>
      </c>
      <c r="B349" s="141" t="s">
        <v>410</v>
      </c>
      <c r="C349" s="125" t="s">
        <v>318</v>
      </c>
      <c r="D349" s="168" t="s">
        <v>176</v>
      </c>
      <c r="E349" s="129" t="s">
        <v>463</v>
      </c>
      <c r="F349" s="169" t="s">
        <v>177</v>
      </c>
      <c r="G349" s="130" t="s">
        <v>294</v>
      </c>
      <c r="H349" s="217">
        <v>9660</v>
      </c>
      <c r="I349" s="218"/>
      <c r="J349" s="145" t="str">
        <f>IF(C349="","000",C349)&amp;IF(D349="","000",D349)&amp;IF(E349="","0000",E349)&amp;IF(F349="","0000000000",F349)&amp;IF(G349="","000",G349)</f>
        <v>34000001030000000000244</v>
      </c>
      <c r="K349" s="122" t="s">
        <v>464</v>
      </c>
    </row>
    <row r="350" spans="1:11">
      <c r="A350" s="124" t="s">
        <v>559</v>
      </c>
      <c r="B350" s="141" t="s">
        <v>410</v>
      </c>
      <c r="C350" s="125" t="s">
        <v>318</v>
      </c>
      <c r="D350" s="168" t="s">
        <v>176</v>
      </c>
      <c r="E350" s="129" t="s">
        <v>413</v>
      </c>
      <c r="F350" s="169" t="s">
        <v>177</v>
      </c>
      <c r="G350" s="130" t="s">
        <v>294</v>
      </c>
      <c r="H350" s="217">
        <v>208745.38</v>
      </c>
      <c r="I350" s="218"/>
      <c r="J350" s="145" t="str">
        <f>IF(C350="","000",C350)&amp;IF(D350="","000",D350)&amp;IF(E350="","0000",E350)&amp;IF(F350="","0000000000",F350)&amp;IF(G350="","000",G350)</f>
        <v>34000001040000000000244</v>
      </c>
      <c r="K350" s="122" t="s">
        <v>439</v>
      </c>
    </row>
    <row r="351" spans="1:11">
      <c r="A351" s="124" t="s">
        <v>559</v>
      </c>
      <c r="B351" s="141" t="s">
        <v>410</v>
      </c>
      <c r="C351" s="125" t="s">
        <v>318</v>
      </c>
      <c r="D351" s="168" t="s">
        <v>176</v>
      </c>
      <c r="E351" s="129" t="s">
        <v>440</v>
      </c>
      <c r="F351" s="169" t="s">
        <v>177</v>
      </c>
      <c r="G351" s="130" t="s">
        <v>294</v>
      </c>
      <c r="H351" s="217">
        <v>7000</v>
      </c>
      <c r="I351" s="218"/>
      <c r="J351" s="145" t="str">
        <f>IF(C351="","000",C351)&amp;IF(D351="","000",D351)&amp;IF(E351="","0000",E351)&amp;IF(F351="","0000000000",F351)&amp;IF(G351="","000",G351)</f>
        <v>34000001050000000000244</v>
      </c>
      <c r="K351" s="122" t="s">
        <v>441</v>
      </c>
    </row>
    <row r="352" spans="1:11">
      <c r="A352" s="124" t="s">
        <v>559</v>
      </c>
      <c r="B352" s="141" t="s">
        <v>410</v>
      </c>
      <c r="C352" s="125" t="s">
        <v>318</v>
      </c>
      <c r="D352" s="168" t="s">
        <v>176</v>
      </c>
      <c r="E352" s="129" t="s">
        <v>415</v>
      </c>
      <c r="F352" s="169" t="s">
        <v>177</v>
      </c>
      <c r="G352" s="130" t="s">
        <v>292</v>
      </c>
      <c r="H352" s="217">
        <v>28443</v>
      </c>
      <c r="I352" s="218"/>
      <c r="J352" s="145" t="str">
        <f>IF(C352="","000",C352)&amp;IF(D352="","000",D352)&amp;IF(E352="","0000",E352)&amp;IF(F352="","0000000000",F352)&amp;IF(G352="","000",G352)</f>
        <v>34000001060000000000242</v>
      </c>
      <c r="K352" s="122" t="s">
        <v>442</v>
      </c>
    </row>
    <row r="353" spans="1:11">
      <c r="A353" s="124" t="s">
        <v>559</v>
      </c>
      <c r="B353" s="141" t="s">
        <v>410</v>
      </c>
      <c r="C353" s="125" t="s">
        <v>318</v>
      </c>
      <c r="D353" s="168" t="s">
        <v>176</v>
      </c>
      <c r="E353" s="129" t="s">
        <v>415</v>
      </c>
      <c r="F353" s="169" t="s">
        <v>177</v>
      </c>
      <c r="G353" s="130" t="s">
        <v>294</v>
      </c>
      <c r="H353" s="217">
        <v>26712.29</v>
      </c>
      <c r="I353" s="218"/>
      <c r="J353" s="145" t="str">
        <f>IF(C353="","000",C353)&amp;IF(D353="","000",D353)&amp;IF(E353="","0000",E353)&amp;IF(F353="","0000000000",F353)&amp;IF(G353="","000",G353)</f>
        <v>34000001060000000000244</v>
      </c>
      <c r="K353" s="122" t="s">
        <v>443</v>
      </c>
    </row>
    <row r="354" spans="1:11">
      <c r="A354" s="124" t="s">
        <v>559</v>
      </c>
      <c r="B354" s="141" t="s">
        <v>410</v>
      </c>
      <c r="C354" s="125" t="s">
        <v>318</v>
      </c>
      <c r="D354" s="168" t="s">
        <v>176</v>
      </c>
      <c r="E354" s="129" t="s">
        <v>457</v>
      </c>
      <c r="F354" s="169" t="s">
        <v>177</v>
      </c>
      <c r="G354" s="130" t="s">
        <v>292</v>
      </c>
      <c r="H354" s="217">
        <v>27070</v>
      </c>
      <c r="I354" s="218"/>
      <c r="J354" s="145" t="str">
        <f>IF(C354="","000",C354)&amp;IF(D354="","000",D354)&amp;IF(E354="","0000",E354)&amp;IF(F354="","0000000000",F354)&amp;IF(G354="","000",G354)</f>
        <v>34000001130000000000242</v>
      </c>
      <c r="K354" s="122" t="s">
        <v>471</v>
      </c>
    </row>
    <row r="355" spans="1:11">
      <c r="A355" s="124" t="s">
        <v>559</v>
      </c>
      <c r="B355" s="141" t="s">
        <v>410</v>
      </c>
      <c r="C355" s="125" t="s">
        <v>318</v>
      </c>
      <c r="D355" s="168" t="s">
        <v>176</v>
      </c>
      <c r="E355" s="129" t="s">
        <v>457</v>
      </c>
      <c r="F355" s="169" t="s">
        <v>177</v>
      </c>
      <c r="G355" s="130" t="s">
        <v>294</v>
      </c>
      <c r="H355" s="217">
        <v>2000</v>
      </c>
      <c r="I355" s="218"/>
      <c r="J355" s="145" t="str">
        <f>IF(C355="","000",C355)&amp;IF(D355="","000",D355)&amp;IF(E355="","0000",E355)&amp;IF(F355="","0000000000",F355)&amp;IF(G355="","000",G355)</f>
        <v>34000001130000000000244</v>
      </c>
      <c r="K355" s="122" t="s">
        <v>458</v>
      </c>
    </row>
    <row r="356" spans="1:11">
      <c r="A356" s="124" t="s">
        <v>559</v>
      </c>
      <c r="B356" s="141" t="s">
        <v>410</v>
      </c>
      <c r="C356" s="125" t="s">
        <v>318</v>
      </c>
      <c r="D356" s="168" t="s">
        <v>176</v>
      </c>
      <c r="E356" s="129" t="s">
        <v>465</v>
      </c>
      <c r="F356" s="169" t="s">
        <v>177</v>
      </c>
      <c r="G356" s="130" t="s">
        <v>294</v>
      </c>
      <c r="H356" s="217">
        <v>42280</v>
      </c>
      <c r="I356" s="218"/>
      <c r="J356" s="145" t="str">
        <f>IF(C356="","000",C356)&amp;IF(D356="","000",D356)&amp;IF(E356="","0000",E356)&amp;IF(F356="","0000000000",F356)&amp;IF(G356="","000",G356)</f>
        <v>34000004090000000000244</v>
      </c>
      <c r="K356" s="122" t="s">
        <v>467</v>
      </c>
    </row>
    <row r="357" spans="1:11">
      <c r="A357" s="124" t="s">
        <v>559</v>
      </c>
      <c r="B357" s="141" t="s">
        <v>410</v>
      </c>
      <c r="C357" s="125" t="s">
        <v>318</v>
      </c>
      <c r="D357" s="168" t="s">
        <v>176</v>
      </c>
      <c r="E357" s="129" t="s">
        <v>494</v>
      </c>
      <c r="F357" s="169" t="s">
        <v>177</v>
      </c>
      <c r="G357" s="130" t="s">
        <v>336</v>
      </c>
      <c r="H357" s="217">
        <v>661900</v>
      </c>
      <c r="I357" s="218"/>
      <c r="J357" s="145" t="str">
        <f>IF(C357="","000",C357)&amp;IF(D357="","000",D357)&amp;IF(E357="","0000",E357)&amp;IF(F357="","0000000000",F357)&amp;IF(G357="","000",G357)</f>
        <v>34000007010000000000323</v>
      </c>
      <c r="K357" s="122" t="s">
        <v>560</v>
      </c>
    </row>
    <row r="358" spans="1:11">
      <c r="A358" s="124" t="s">
        <v>559</v>
      </c>
      <c r="B358" s="141" t="s">
        <v>410</v>
      </c>
      <c r="C358" s="125" t="s">
        <v>318</v>
      </c>
      <c r="D358" s="168" t="s">
        <v>176</v>
      </c>
      <c r="E358" s="129" t="s">
        <v>417</v>
      </c>
      <c r="F358" s="169" t="s">
        <v>177</v>
      </c>
      <c r="G358" s="130" t="s">
        <v>294</v>
      </c>
      <c r="H358" s="217">
        <v>70867.22</v>
      </c>
      <c r="I358" s="218"/>
      <c r="J358" s="145" t="str">
        <f>IF(C358="","000",C358)&amp;IF(D358="","000",D358)&amp;IF(E358="","0000",E358)&amp;IF(F358="","0000000000",F358)&amp;IF(G358="","000",G358)</f>
        <v>34000007090000000000244</v>
      </c>
      <c r="K358" s="122" t="s">
        <v>445</v>
      </c>
    </row>
    <row r="359" spans="1:11">
      <c r="A359" s="124" t="s">
        <v>559</v>
      </c>
      <c r="B359" s="141" t="s">
        <v>410</v>
      </c>
      <c r="C359" s="125" t="s">
        <v>318</v>
      </c>
      <c r="D359" s="168" t="s">
        <v>176</v>
      </c>
      <c r="E359" s="129" t="s">
        <v>454</v>
      </c>
      <c r="F359" s="169" t="s">
        <v>177</v>
      </c>
      <c r="G359" s="130" t="s">
        <v>294</v>
      </c>
      <c r="H359" s="217">
        <v>50200</v>
      </c>
      <c r="I359" s="218"/>
      <c r="J359" s="145" t="str">
        <f>IF(C359="","000",C359)&amp;IF(D359="","000",D359)&amp;IF(E359="","0000",E359)&amp;IF(F359="","0000000000",F359)&amp;IF(G359="","000",G359)</f>
        <v>34000008010000000000244</v>
      </c>
      <c r="K359" s="122" t="s">
        <v>455</v>
      </c>
    </row>
    <row r="360" spans="1:11">
      <c r="A360" s="124" t="s">
        <v>559</v>
      </c>
      <c r="B360" s="141" t="s">
        <v>410</v>
      </c>
      <c r="C360" s="125" t="s">
        <v>318</v>
      </c>
      <c r="D360" s="168" t="s">
        <v>176</v>
      </c>
      <c r="E360" s="129" t="s">
        <v>419</v>
      </c>
      <c r="F360" s="169" t="s">
        <v>177</v>
      </c>
      <c r="G360" s="130" t="s">
        <v>292</v>
      </c>
      <c r="H360" s="217">
        <v>7690</v>
      </c>
      <c r="I360" s="218"/>
      <c r="J360" s="145" t="str">
        <f>IF(C360="","000",C360)&amp;IF(D360="","000",D360)&amp;IF(E360="","0000",E360)&amp;IF(F360="","0000000000",F360)&amp;IF(G360="","000",G360)</f>
        <v>34000008040000000000242</v>
      </c>
      <c r="K360" s="122" t="s">
        <v>446</v>
      </c>
    </row>
    <row r="361" spans="1:11">
      <c r="A361" s="124" t="s">
        <v>559</v>
      </c>
      <c r="B361" s="141" t="s">
        <v>410</v>
      </c>
      <c r="C361" s="125" t="s">
        <v>318</v>
      </c>
      <c r="D361" s="168" t="s">
        <v>176</v>
      </c>
      <c r="E361" s="129" t="s">
        <v>419</v>
      </c>
      <c r="F361" s="169" t="s">
        <v>177</v>
      </c>
      <c r="G361" s="130" t="s">
        <v>294</v>
      </c>
      <c r="H361" s="217">
        <v>20169.18</v>
      </c>
      <c r="I361" s="218"/>
      <c r="J361" s="145" t="str">
        <f>IF(C361="","000",C361)&amp;IF(D361="","000",D361)&amp;IF(E361="","0000",E361)&amp;IF(F361="","0000000000",F361)&amp;IF(G361="","000",G361)</f>
        <v>34000008040000000000244</v>
      </c>
      <c r="K361" s="122" t="s">
        <v>447</v>
      </c>
    </row>
    <row r="362" spans="1:11">
      <c r="A362" s="124" t="s">
        <v>559</v>
      </c>
      <c r="B362" s="141" t="s">
        <v>410</v>
      </c>
      <c r="C362" s="125" t="s">
        <v>318</v>
      </c>
      <c r="D362" s="168" t="s">
        <v>176</v>
      </c>
      <c r="E362" s="129" t="s">
        <v>406</v>
      </c>
      <c r="F362" s="169" t="s">
        <v>177</v>
      </c>
      <c r="G362" s="130" t="s">
        <v>294</v>
      </c>
      <c r="H362" s="217">
        <v>65000</v>
      </c>
      <c r="I362" s="218"/>
      <c r="J362" s="145" t="str">
        <f>IF(C362="","000",C362)&amp;IF(D362="","000",D362)&amp;IF(E362="","0000",E362)&amp;IF(F362="","0000000000",F362)&amp;IF(G362="","000",G362)</f>
        <v>34000010030000000000244</v>
      </c>
      <c r="K362" s="122" t="s">
        <v>448</v>
      </c>
    </row>
    <row r="363" spans="1:11">
      <c r="A363" s="124" t="s">
        <v>559</v>
      </c>
      <c r="B363" s="141" t="s">
        <v>410</v>
      </c>
      <c r="C363" s="125" t="s">
        <v>318</v>
      </c>
      <c r="D363" s="168" t="s">
        <v>176</v>
      </c>
      <c r="E363" s="129" t="s">
        <v>421</v>
      </c>
      <c r="F363" s="169" t="s">
        <v>177</v>
      </c>
      <c r="G363" s="130" t="s">
        <v>294</v>
      </c>
      <c r="H363" s="217">
        <v>12165</v>
      </c>
      <c r="I363" s="218"/>
      <c r="J363" s="145" t="str">
        <f>IF(C363="","000",C363)&amp;IF(D363="","000",D363)&amp;IF(E363="","0000",E363)&amp;IF(F363="","0000000000",F363)&amp;IF(G363="","000",G363)</f>
        <v>34000010060000000000244</v>
      </c>
      <c r="K363" s="122" t="s">
        <v>452</v>
      </c>
    </row>
    <row r="364" spans="1:11" hidden="1">
      <c r="A364" s="170"/>
      <c r="B364" s="171"/>
      <c r="C364" s="172"/>
      <c r="D364" s="172"/>
      <c r="E364" s="173"/>
      <c r="F364" s="173"/>
      <c r="G364" s="173"/>
      <c r="H364" s="224"/>
      <c r="I364" s="225"/>
    </row>
    <row r="365" spans="1:11">
      <c r="A365" s="174" t="s">
        <v>171</v>
      </c>
      <c r="B365" s="142">
        <v>980</v>
      </c>
      <c r="C365" s="151" t="s">
        <v>134</v>
      </c>
      <c r="D365" s="227"/>
      <c r="E365" s="228"/>
      <c r="F365" s="228"/>
      <c r="G365" s="229"/>
      <c r="H365" s="289">
        <f>SUM(H367:I368)</f>
        <v>53064.66</v>
      </c>
      <c r="I365" s="290"/>
    </row>
    <row r="366" spans="1:11">
      <c r="A366" s="166" t="s">
        <v>135</v>
      </c>
      <c r="B366" s="140"/>
      <c r="C366" s="152"/>
      <c r="D366" s="227"/>
      <c r="E366" s="228"/>
      <c r="F366" s="228"/>
      <c r="G366" s="229"/>
      <c r="H366" s="287"/>
      <c r="I366" s="288"/>
      <c r="J366" s="40" t="s">
        <v>155</v>
      </c>
      <c r="K366" s="40" t="s">
        <v>185</v>
      </c>
    </row>
    <row r="367" spans="1:11">
      <c r="A367" s="124" t="s">
        <v>407</v>
      </c>
      <c r="B367" s="141" t="s">
        <v>408</v>
      </c>
      <c r="C367" s="125" t="s">
        <v>82</v>
      </c>
      <c r="D367" s="168" t="s">
        <v>176</v>
      </c>
      <c r="E367" s="129" t="s">
        <v>406</v>
      </c>
      <c r="F367" s="169" t="s">
        <v>177</v>
      </c>
      <c r="G367" s="130" t="s">
        <v>335</v>
      </c>
      <c r="H367" s="217">
        <v>53064.66</v>
      </c>
      <c r="I367" s="218"/>
      <c r="J367" s="145" t="str">
        <f>IF(C367="","000",C367)&amp;IF(D367="","000",D367)&amp;IF(E367="","0000",E367)&amp;IF(F367="","0000000000",F367)&amp;IF(G367="","000",G367)</f>
        <v>26200010030000000000322</v>
      </c>
      <c r="K367" s="122" t="s">
        <v>405</v>
      </c>
    </row>
    <row r="368" spans="1:11" ht="105" hidden="1" customHeight="1">
      <c r="A368" s="167"/>
      <c r="B368" s="175"/>
      <c r="C368" s="176"/>
      <c r="D368" s="168"/>
      <c r="E368" s="129"/>
      <c r="F368" s="169"/>
      <c r="G368" s="130"/>
      <c r="H368" s="215"/>
      <c r="I368" s="216"/>
      <c r="J368" s="145"/>
    </row>
    <row r="369" spans="1:10" ht="15.75" thickBot="1">
      <c r="A369" s="174" t="s">
        <v>136</v>
      </c>
      <c r="B369" s="177">
        <v>990</v>
      </c>
      <c r="C369" s="178" t="s">
        <v>134</v>
      </c>
      <c r="D369" s="179" t="s">
        <v>176</v>
      </c>
      <c r="E369" s="146"/>
      <c r="F369" s="180" t="s">
        <v>177</v>
      </c>
      <c r="G369" s="147"/>
      <c r="H369" s="291"/>
      <c r="I369" s="292"/>
      <c r="J369" s="145"/>
    </row>
    <row r="370" spans="1:10">
      <c r="A370" s="20"/>
      <c r="B370" s="21"/>
      <c r="C370" s="22"/>
      <c r="D370" s="22"/>
      <c r="E370" s="22"/>
      <c r="F370" s="22"/>
      <c r="G370" s="22"/>
      <c r="H370" s="22"/>
      <c r="I370" s="118"/>
    </row>
    <row r="371" spans="1:10">
      <c r="A371" s="23" t="s">
        <v>156</v>
      </c>
      <c r="B371" s="214"/>
      <c r="C371" s="214"/>
      <c r="D371" s="24"/>
      <c r="E371" s="24"/>
      <c r="F371" s="24"/>
      <c r="G371" s="24"/>
      <c r="H371" s="22"/>
      <c r="I371" s="118"/>
    </row>
    <row r="372" spans="1:10">
      <c r="A372" s="25" t="s">
        <v>143</v>
      </c>
      <c r="B372" s="295" t="s">
        <v>144</v>
      </c>
      <c r="C372" s="295"/>
      <c r="D372" s="24"/>
      <c r="E372" s="24"/>
      <c r="F372" s="24"/>
      <c r="G372" s="24"/>
      <c r="H372" s="18"/>
      <c r="I372" s="118"/>
    </row>
    <row r="373" spans="1:10">
      <c r="A373" s="25"/>
      <c r="B373" s="24"/>
      <c r="C373" s="24"/>
      <c r="D373" s="24"/>
      <c r="E373" s="24"/>
      <c r="F373" s="24"/>
      <c r="G373" s="24"/>
      <c r="H373" s="18"/>
      <c r="I373" s="118"/>
    </row>
    <row r="374" spans="1:10">
      <c r="A374" s="23" t="s">
        <v>157</v>
      </c>
      <c r="B374" s="214"/>
      <c r="C374" s="214"/>
      <c r="D374" s="24"/>
      <c r="E374" s="24"/>
      <c r="F374" s="24"/>
      <c r="G374" s="24"/>
      <c r="H374" s="18"/>
      <c r="I374" s="118"/>
    </row>
    <row r="375" spans="1:10" ht="33.75">
      <c r="A375" s="184" t="s">
        <v>275</v>
      </c>
      <c r="B375" s="223" t="s">
        <v>144</v>
      </c>
      <c r="C375" s="223"/>
      <c r="D375" s="24"/>
      <c r="E375" s="24"/>
      <c r="F375" s="24"/>
      <c r="G375" s="24"/>
      <c r="H375" s="18"/>
      <c r="I375" s="118"/>
    </row>
    <row r="376" spans="1:10">
      <c r="A376" s="24"/>
      <c r="B376" s="24"/>
      <c r="C376" s="24"/>
      <c r="D376" s="24"/>
      <c r="E376" s="24"/>
      <c r="F376" s="24"/>
      <c r="G376" s="24"/>
      <c r="H376" s="18"/>
      <c r="I376" s="118"/>
    </row>
    <row r="377" spans="1:10">
      <c r="A377" s="26" t="s">
        <v>137</v>
      </c>
      <c r="B377" s="220"/>
      <c r="C377" s="220"/>
      <c r="D377" s="220"/>
      <c r="E377" s="126"/>
      <c r="F377" s="126"/>
      <c r="G377" s="126"/>
      <c r="H377" s="18"/>
      <c r="I377" s="118"/>
    </row>
    <row r="378" spans="1:10">
      <c r="A378" s="26"/>
      <c r="B378" s="192"/>
      <c r="C378" s="192"/>
      <c r="D378" s="192"/>
      <c r="E378" s="192"/>
      <c r="F378" s="192"/>
      <c r="G378" s="192"/>
      <c r="H378" s="18"/>
      <c r="I378" s="118"/>
    </row>
    <row r="379" spans="1:10" ht="48" hidden="1" customHeight="1" thickTop="1" thickBot="1">
      <c r="A379" s="18"/>
      <c r="B379" s="345"/>
      <c r="C379" s="346"/>
      <c r="D379" s="346"/>
      <c r="E379" s="341" t="s">
        <v>196</v>
      </c>
      <c r="F379" s="341"/>
      <c r="G379" s="341"/>
      <c r="H379" s="341"/>
      <c r="I379" s="342"/>
    </row>
    <row r="380" spans="1:10" ht="3.75" hidden="1" customHeight="1" thickTop="1" thickBot="1">
      <c r="B380" s="343"/>
      <c r="C380" s="343"/>
      <c r="D380" s="343"/>
      <c r="E380" s="343"/>
      <c r="F380" s="343"/>
      <c r="G380" s="343"/>
      <c r="H380" s="343"/>
      <c r="I380" s="343"/>
    </row>
    <row r="381" spans="1:10" ht="15.75" hidden="1" thickTop="1">
      <c r="B381" s="353" t="s">
        <v>197</v>
      </c>
      <c r="C381" s="354"/>
      <c r="D381" s="354"/>
      <c r="E381" s="355"/>
      <c r="F381" s="355"/>
      <c r="G381" s="355"/>
      <c r="H381" s="355"/>
      <c r="I381" s="356"/>
    </row>
    <row r="382" spans="1:10" hidden="1">
      <c r="B382" s="357" t="s">
        <v>198</v>
      </c>
      <c r="C382" s="358"/>
      <c r="D382" s="358"/>
      <c r="E382" s="359"/>
      <c r="F382" s="359"/>
      <c r="G382" s="359"/>
      <c r="H382" s="359"/>
      <c r="I382" s="360"/>
    </row>
    <row r="383" spans="1:10" hidden="1">
      <c r="B383" s="357" t="s">
        <v>195</v>
      </c>
      <c r="C383" s="358"/>
      <c r="D383" s="358"/>
      <c r="E383" s="361"/>
      <c r="F383" s="361"/>
      <c r="G383" s="361"/>
      <c r="H383" s="361"/>
      <c r="I383" s="362"/>
    </row>
    <row r="384" spans="1:10" hidden="1">
      <c r="B384" s="357" t="s">
        <v>199</v>
      </c>
      <c r="C384" s="358"/>
      <c r="D384" s="358"/>
      <c r="E384" s="363"/>
      <c r="F384" s="363"/>
      <c r="G384" s="363"/>
      <c r="H384" s="363"/>
      <c r="I384" s="364"/>
    </row>
    <row r="385" spans="2:9" hidden="1">
      <c r="B385" s="357" t="s">
        <v>200</v>
      </c>
      <c r="C385" s="358"/>
      <c r="D385" s="358"/>
      <c r="E385" s="363"/>
      <c r="F385" s="363"/>
      <c r="G385" s="363"/>
      <c r="H385" s="363"/>
      <c r="I385" s="364"/>
    </row>
    <row r="386" spans="2:9" hidden="1">
      <c r="B386" s="357" t="s">
        <v>201</v>
      </c>
      <c r="C386" s="358"/>
      <c r="D386" s="358"/>
      <c r="E386" s="359"/>
      <c r="F386" s="359"/>
      <c r="G386" s="359"/>
      <c r="H386" s="359"/>
      <c r="I386" s="360"/>
    </row>
    <row r="387" spans="2:9" hidden="1">
      <c r="B387" s="357" t="s">
        <v>202</v>
      </c>
      <c r="C387" s="358"/>
      <c r="D387" s="358"/>
      <c r="E387" s="359"/>
      <c r="F387" s="359"/>
      <c r="G387" s="359"/>
      <c r="H387" s="359"/>
      <c r="I387" s="360"/>
    </row>
    <row r="388" spans="2:9" hidden="1">
      <c r="B388" s="357" t="s">
        <v>203</v>
      </c>
      <c r="C388" s="358"/>
      <c r="D388" s="358"/>
      <c r="E388" s="361"/>
      <c r="F388" s="361"/>
      <c r="G388" s="361"/>
      <c r="H388" s="361"/>
      <c r="I388" s="362"/>
    </row>
    <row r="389" spans="2:9" ht="15.75" hidden="1" thickBot="1">
      <c r="B389" s="365" t="s">
        <v>204</v>
      </c>
      <c r="C389" s="366"/>
      <c r="D389" s="366"/>
      <c r="E389" s="367"/>
      <c r="F389" s="367"/>
      <c r="G389" s="367"/>
      <c r="H389" s="367"/>
      <c r="I389" s="368"/>
    </row>
    <row r="390" spans="2:9" ht="3.75" hidden="1" customHeight="1" thickTop="1">
      <c r="B390" s="369"/>
      <c r="C390" s="369"/>
      <c r="D390" s="369"/>
      <c r="E390" s="369"/>
      <c r="F390" s="369"/>
      <c r="G390" s="369"/>
      <c r="H390" s="369"/>
      <c r="I390" s="369"/>
    </row>
    <row r="391" spans="2:9" hidden="1"/>
  </sheetData>
  <mergeCells count="577">
    <mergeCell ref="H363:I363"/>
    <mergeCell ref="H354:I354"/>
    <mergeCell ref="H355:I355"/>
    <mergeCell ref="H356:I356"/>
    <mergeCell ref="H357:I357"/>
    <mergeCell ref="H358:I358"/>
    <mergeCell ref="H359:I359"/>
    <mergeCell ref="H360:I360"/>
    <mergeCell ref="H361:I361"/>
    <mergeCell ref="H362:I362"/>
    <mergeCell ref="H345:I345"/>
    <mergeCell ref="H346:I346"/>
    <mergeCell ref="H347:I347"/>
    <mergeCell ref="H348:I348"/>
    <mergeCell ref="H349:I349"/>
    <mergeCell ref="H350:I350"/>
    <mergeCell ref="H351:I351"/>
    <mergeCell ref="H352:I352"/>
    <mergeCell ref="H353:I353"/>
    <mergeCell ref="H336:I336"/>
    <mergeCell ref="H337:I337"/>
    <mergeCell ref="H338:I338"/>
    <mergeCell ref="H339:I339"/>
    <mergeCell ref="H340:I340"/>
    <mergeCell ref="H341:I341"/>
    <mergeCell ref="H342:I342"/>
    <mergeCell ref="H343:I343"/>
    <mergeCell ref="H344:I344"/>
    <mergeCell ref="H327:I327"/>
    <mergeCell ref="H328:I328"/>
    <mergeCell ref="H329:I329"/>
    <mergeCell ref="H330:I330"/>
    <mergeCell ref="H331:I331"/>
    <mergeCell ref="H332:I332"/>
    <mergeCell ref="H333:I333"/>
    <mergeCell ref="H334:I334"/>
    <mergeCell ref="H335:I335"/>
    <mergeCell ref="H318:I318"/>
    <mergeCell ref="H319:I319"/>
    <mergeCell ref="H320:I320"/>
    <mergeCell ref="H321:I321"/>
    <mergeCell ref="H322:I322"/>
    <mergeCell ref="H323:I323"/>
    <mergeCell ref="H324:I324"/>
    <mergeCell ref="H325:I325"/>
    <mergeCell ref="H326:I326"/>
    <mergeCell ref="H309:I309"/>
    <mergeCell ref="H310:I310"/>
    <mergeCell ref="H311:I311"/>
    <mergeCell ref="H312:I312"/>
    <mergeCell ref="H313:I313"/>
    <mergeCell ref="H314:I314"/>
    <mergeCell ref="H315:I315"/>
    <mergeCell ref="H316:I316"/>
    <mergeCell ref="H317:I317"/>
    <mergeCell ref="H300:I300"/>
    <mergeCell ref="H301:I301"/>
    <mergeCell ref="H302:I302"/>
    <mergeCell ref="H303:I303"/>
    <mergeCell ref="H304:I304"/>
    <mergeCell ref="H305:I305"/>
    <mergeCell ref="H306:I306"/>
    <mergeCell ref="H307:I307"/>
    <mergeCell ref="H308:I308"/>
    <mergeCell ref="H291:I291"/>
    <mergeCell ref="H292:I292"/>
    <mergeCell ref="H293:I293"/>
    <mergeCell ref="H294:I294"/>
    <mergeCell ref="H295:I295"/>
    <mergeCell ref="H296:I296"/>
    <mergeCell ref="H297:I297"/>
    <mergeCell ref="H298:I298"/>
    <mergeCell ref="H299:I299"/>
    <mergeCell ref="H282:I282"/>
    <mergeCell ref="H283:I283"/>
    <mergeCell ref="H284:I284"/>
    <mergeCell ref="H285:I285"/>
    <mergeCell ref="H286:I286"/>
    <mergeCell ref="H287:I287"/>
    <mergeCell ref="H288:I288"/>
    <mergeCell ref="H289:I289"/>
    <mergeCell ref="H290:I290"/>
    <mergeCell ref="H273:I273"/>
    <mergeCell ref="H274:I274"/>
    <mergeCell ref="H275:I275"/>
    <mergeCell ref="H276:I276"/>
    <mergeCell ref="H277:I277"/>
    <mergeCell ref="H278:I278"/>
    <mergeCell ref="H279:I279"/>
    <mergeCell ref="H280:I280"/>
    <mergeCell ref="H281:I281"/>
    <mergeCell ref="H264:I264"/>
    <mergeCell ref="H265:I265"/>
    <mergeCell ref="H266:I266"/>
    <mergeCell ref="H267:I267"/>
    <mergeCell ref="H268:I268"/>
    <mergeCell ref="H269:I269"/>
    <mergeCell ref="H270:I270"/>
    <mergeCell ref="H271:I271"/>
    <mergeCell ref="H272:I272"/>
    <mergeCell ref="B390:D390"/>
    <mergeCell ref="B384:D384"/>
    <mergeCell ref="E390:I390"/>
    <mergeCell ref="E384:I384"/>
    <mergeCell ref="I37:I38"/>
    <mergeCell ref="D39:G39"/>
    <mergeCell ref="H39:I39"/>
    <mergeCell ref="D40:G40"/>
    <mergeCell ref="H40:I40"/>
    <mergeCell ref="D42:G42"/>
    <mergeCell ref="H42:I42"/>
    <mergeCell ref="D41:G41"/>
    <mergeCell ref="H43:I43"/>
    <mergeCell ref="D43:G43"/>
    <mergeCell ref="D47:G47"/>
    <mergeCell ref="H47:I47"/>
    <mergeCell ref="D44:G44"/>
    <mergeCell ref="D45:G45"/>
    <mergeCell ref="D46:G46"/>
    <mergeCell ref="H44:I44"/>
    <mergeCell ref="H45:I45"/>
    <mergeCell ref="H46:I46"/>
    <mergeCell ref="H367:I367"/>
    <mergeCell ref="H221:I221"/>
    <mergeCell ref="B382:D382"/>
    <mergeCell ref="B383:D383"/>
    <mergeCell ref="B385:D385"/>
    <mergeCell ref="B389:D389"/>
    <mergeCell ref="B379:D379"/>
    <mergeCell ref="B380:D380"/>
    <mergeCell ref="B381:D381"/>
    <mergeCell ref="E389:I389"/>
    <mergeCell ref="B386:D386"/>
    <mergeCell ref="B387:D387"/>
    <mergeCell ref="B388:D388"/>
    <mergeCell ref="E379:I379"/>
    <mergeCell ref="E381:I381"/>
    <mergeCell ref="E380:I380"/>
    <mergeCell ref="D366:G366"/>
    <mergeCell ref="B3:C3"/>
    <mergeCell ref="H194:I194"/>
    <mergeCell ref="H187:I187"/>
    <mergeCell ref="H188:I188"/>
    <mergeCell ref="H195:I195"/>
    <mergeCell ref="H196:I196"/>
    <mergeCell ref="H222:I222"/>
    <mergeCell ref="H223:I223"/>
    <mergeCell ref="H225:I225"/>
    <mergeCell ref="H226:I226"/>
    <mergeCell ref="H227:I227"/>
    <mergeCell ref="H228:I228"/>
    <mergeCell ref="H229:I229"/>
    <mergeCell ref="H230:I230"/>
    <mergeCell ref="H231:I231"/>
    <mergeCell ref="H232:I232"/>
    <mergeCell ref="H233:I233"/>
    <mergeCell ref="H234:I234"/>
    <mergeCell ref="H235:I235"/>
    <mergeCell ref="H236:I236"/>
    <mergeCell ref="H168:I168"/>
    <mergeCell ref="H181:I181"/>
    <mergeCell ref="H182:I182"/>
    <mergeCell ref="H177:I177"/>
    <mergeCell ref="H169:I169"/>
    <mergeCell ref="H176:I176"/>
    <mergeCell ref="H184:I184"/>
    <mergeCell ref="H197:I197"/>
    <mergeCell ref="H189:I189"/>
    <mergeCell ref="H190:I190"/>
    <mergeCell ref="H191:I191"/>
    <mergeCell ref="H192:I192"/>
    <mergeCell ref="H193:I193"/>
    <mergeCell ref="H186:I186"/>
    <mergeCell ref="H185:I185"/>
    <mergeCell ref="H174:I174"/>
    <mergeCell ref="H173:I173"/>
    <mergeCell ref="H172:I172"/>
    <mergeCell ref="H170:I170"/>
    <mergeCell ref="H171:I171"/>
    <mergeCell ref="H183:I183"/>
    <mergeCell ref="H178:I178"/>
    <mergeCell ref="H179:I179"/>
    <mergeCell ref="H180:I180"/>
    <mergeCell ref="H149:I149"/>
    <mergeCell ref="H148:I148"/>
    <mergeCell ref="H150:I150"/>
    <mergeCell ref="H151:I151"/>
    <mergeCell ref="H152:I152"/>
    <mergeCell ref="H167:I167"/>
    <mergeCell ref="H163:I163"/>
    <mergeCell ref="H164:I164"/>
    <mergeCell ref="H153:I153"/>
    <mergeCell ref="H154:I154"/>
    <mergeCell ref="H155:I155"/>
    <mergeCell ref="H158:I158"/>
    <mergeCell ref="H159:I159"/>
    <mergeCell ref="H165:I165"/>
    <mergeCell ref="H166:I166"/>
    <mergeCell ref="H156:I156"/>
    <mergeCell ref="H157:I157"/>
    <mergeCell ref="H126:I126"/>
    <mergeCell ref="H127:I127"/>
    <mergeCell ref="H128:I128"/>
    <mergeCell ref="H129:I129"/>
    <mergeCell ref="H135:I135"/>
    <mergeCell ref="H147:I147"/>
    <mergeCell ref="H136:I136"/>
    <mergeCell ref="H137:I137"/>
    <mergeCell ref="H138:I138"/>
    <mergeCell ref="H139:I139"/>
    <mergeCell ref="H140:I140"/>
    <mergeCell ref="H141:I141"/>
    <mergeCell ref="H142:I142"/>
    <mergeCell ref="H146:I146"/>
    <mergeCell ref="H144:I144"/>
    <mergeCell ref="H145:I145"/>
    <mergeCell ref="H117:I117"/>
    <mergeCell ref="H118:I118"/>
    <mergeCell ref="H119:I119"/>
    <mergeCell ref="H120:I120"/>
    <mergeCell ref="H121:I121"/>
    <mergeCell ref="H122:I122"/>
    <mergeCell ref="H123:I123"/>
    <mergeCell ref="H124:I124"/>
    <mergeCell ref="H125:I125"/>
    <mergeCell ref="H81:I81"/>
    <mergeCell ref="H82:I82"/>
    <mergeCell ref="H87:I87"/>
    <mergeCell ref="H88:I88"/>
    <mergeCell ref="H92:I92"/>
    <mergeCell ref="H89:I89"/>
    <mergeCell ref="H90:I90"/>
    <mergeCell ref="H91:I91"/>
    <mergeCell ref="H100:I100"/>
    <mergeCell ref="H69:I69"/>
    <mergeCell ref="H70:I70"/>
    <mergeCell ref="H71:I71"/>
    <mergeCell ref="H72:I72"/>
    <mergeCell ref="H73:I73"/>
    <mergeCell ref="H78:I78"/>
    <mergeCell ref="H79:I79"/>
    <mergeCell ref="H80:I80"/>
    <mergeCell ref="I74:I75"/>
    <mergeCell ref="H76:I76"/>
    <mergeCell ref="H77:I77"/>
    <mergeCell ref="A2:H2"/>
    <mergeCell ref="H21:I21"/>
    <mergeCell ref="H22:I22"/>
    <mergeCell ref="H16:I16"/>
    <mergeCell ref="H18:I18"/>
    <mergeCell ref="H19:I19"/>
    <mergeCell ref="H20:I20"/>
    <mergeCell ref="B4:G4"/>
    <mergeCell ref="D20:G20"/>
    <mergeCell ref="D21:G21"/>
    <mergeCell ref="H62:I62"/>
    <mergeCell ref="H32:I32"/>
    <mergeCell ref="H56:I56"/>
    <mergeCell ref="H51:I51"/>
    <mergeCell ref="H52:I52"/>
    <mergeCell ref="H55:I55"/>
    <mergeCell ref="H57:I57"/>
    <mergeCell ref="H85:I85"/>
    <mergeCell ref="H86:I86"/>
    <mergeCell ref="H41:I41"/>
    <mergeCell ref="H48:I48"/>
    <mergeCell ref="H49:I49"/>
    <mergeCell ref="H53:I53"/>
    <mergeCell ref="H54:I54"/>
    <mergeCell ref="H63:I63"/>
    <mergeCell ref="H58:I58"/>
    <mergeCell ref="H59:I59"/>
    <mergeCell ref="H60:I60"/>
    <mergeCell ref="H61:I61"/>
    <mergeCell ref="H65:I65"/>
    <mergeCell ref="H64:I64"/>
    <mergeCell ref="H66:I66"/>
    <mergeCell ref="H67:I67"/>
    <mergeCell ref="H68:I68"/>
    <mergeCell ref="A83:A84"/>
    <mergeCell ref="H113:I113"/>
    <mergeCell ref="H97:I97"/>
    <mergeCell ref="H98:I98"/>
    <mergeCell ref="H96:I96"/>
    <mergeCell ref="H99:I99"/>
    <mergeCell ref="I214:I215"/>
    <mergeCell ref="H93:I93"/>
    <mergeCell ref="H94:I94"/>
    <mergeCell ref="H95:I95"/>
    <mergeCell ref="H101:I101"/>
    <mergeCell ref="H102:I102"/>
    <mergeCell ref="H103:I103"/>
    <mergeCell ref="H104:I104"/>
    <mergeCell ref="H105:I105"/>
    <mergeCell ref="H106:I106"/>
    <mergeCell ref="H107:I107"/>
    <mergeCell ref="H108:I108"/>
    <mergeCell ref="H109:I109"/>
    <mergeCell ref="H110:I110"/>
    <mergeCell ref="H114:I114"/>
    <mergeCell ref="H112:I112"/>
    <mergeCell ref="H115:I115"/>
    <mergeCell ref="H116:I116"/>
    <mergeCell ref="B374:C374"/>
    <mergeCell ref="H206:I206"/>
    <mergeCell ref="H208:I208"/>
    <mergeCell ref="H209:I209"/>
    <mergeCell ref="H211:I211"/>
    <mergeCell ref="D365:G365"/>
    <mergeCell ref="A216:A217"/>
    <mergeCell ref="B216:B217"/>
    <mergeCell ref="C216:C217"/>
    <mergeCell ref="H237:I237"/>
    <mergeCell ref="H238:I238"/>
    <mergeCell ref="H239:I239"/>
    <mergeCell ref="H240:I240"/>
    <mergeCell ref="H241:I241"/>
    <mergeCell ref="H242:I242"/>
    <mergeCell ref="H243:I243"/>
    <mergeCell ref="H244:I244"/>
    <mergeCell ref="H245:I245"/>
    <mergeCell ref="H246:I246"/>
    <mergeCell ref="H247:I247"/>
    <mergeCell ref="H248:I248"/>
    <mergeCell ref="H249:I249"/>
    <mergeCell ref="H250:I250"/>
    <mergeCell ref="H251:I251"/>
    <mergeCell ref="H218:I218"/>
    <mergeCell ref="H220:I220"/>
    <mergeCell ref="H366:I366"/>
    <mergeCell ref="H365:I365"/>
    <mergeCell ref="H369:I369"/>
    <mergeCell ref="H219:I219"/>
    <mergeCell ref="B372:C372"/>
    <mergeCell ref="H202:I202"/>
    <mergeCell ref="H203:I203"/>
    <mergeCell ref="H204:I204"/>
    <mergeCell ref="H205:I205"/>
    <mergeCell ref="H252:I252"/>
    <mergeCell ref="H253:I253"/>
    <mergeCell ref="H254:I254"/>
    <mergeCell ref="H255:I255"/>
    <mergeCell ref="H256:I256"/>
    <mergeCell ref="H257:I257"/>
    <mergeCell ref="H258:I258"/>
    <mergeCell ref="H259:I259"/>
    <mergeCell ref="H260:I260"/>
    <mergeCell ref="H261:I261"/>
    <mergeCell ref="H262:I262"/>
    <mergeCell ref="H263:I263"/>
    <mergeCell ref="H50:I50"/>
    <mergeCell ref="D56:G56"/>
    <mergeCell ref="D49:G49"/>
    <mergeCell ref="D55:G55"/>
    <mergeCell ref="H15:I15"/>
    <mergeCell ref="H17:I17"/>
    <mergeCell ref="H13:I13"/>
    <mergeCell ref="H14:I14"/>
    <mergeCell ref="D19:G19"/>
    <mergeCell ref="D13:G13"/>
    <mergeCell ref="D14:G14"/>
    <mergeCell ref="H31:I31"/>
    <mergeCell ref="B5:G7"/>
    <mergeCell ref="B8:G8"/>
    <mergeCell ref="B9:G9"/>
    <mergeCell ref="B10:G10"/>
    <mergeCell ref="D18:G18"/>
    <mergeCell ref="D16:G16"/>
    <mergeCell ref="D17:G17"/>
    <mergeCell ref="D15:G15"/>
    <mergeCell ref="D48:G48"/>
    <mergeCell ref="D57:G57"/>
    <mergeCell ref="D58:G58"/>
    <mergeCell ref="D59:G59"/>
    <mergeCell ref="D62:G62"/>
    <mergeCell ref="D63:G63"/>
    <mergeCell ref="D60:G60"/>
    <mergeCell ref="D61:G61"/>
    <mergeCell ref="D22:G22"/>
    <mergeCell ref="D30:G30"/>
    <mergeCell ref="D53:G53"/>
    <mergeCell ref="D32:G32"/>
    <mergeCell ref="D33:G33"/>
    <mergeCell ref="D34:G34"/>
    <mergeCell ref="D35:G35"/>
    <mergeCell ref="D23:G23"/>
    <mergeCell ref="D24:G24"/>
    <mergeCell ref="D25:G25"/>
    <mergeCell ref="D54:G54"/>
    <mergeCell ref="D50:G50"/>
    <mergeCell ref="D51:G51"/>
    <mergeCell ref="D52:G52"/>
    <mergeCell ref="D70:G70"/>
    <mergeCell ref="D71:G71"/>
    <mergeCell ref="D78:G78"/>
    <mergeCell ref="D72:G72"/>
    <mergeCell ref="D73:G73"/>
    <mergeCell ref="D76:G76"/>
    <mergeCell ref="D77:G77"/>
    <mergeCell ref="D64:G64"/>
    <mergeCell ref="D65:G65"/>
    <mergeCell ref="D68:G68"/>
    <mergeCell ref="D69:G69"/>
    <mergeCell ref="D66:G66"/>
    <mergeCell ref="D67:G67"/>
    <mergeCell ref="D87:G87"/>
    <mergeCell ref="D88:G88"/>
    <mergeCell ref="D91:G91"/>
    <mergeCell ref="D92:G92"/>
    <mergeCell ref="D90:G90"/>
    <mergeCell ref="D89:G89"/>
    <mergeCell ref="D79:G79"/>
    <mergeCell ref="D80:G80"/>
    <mergeCell ref="D85:G85"/>
    <mergeCell ref="D86:G86"/>
    <mergeCell ref="D81:G81"/>
    <mergeCell ref="D82:G82"/>
    <mergeCell ref="D99:G99"/>
    <mergeCell ref="D100:G100"/>
    <mergeCell ref="D103:G103"/>
    <mergeCell ref="D101:G101"/>
    <mergeCell ref="D102:G102"/>
    <mergeCell ref="D93:G93"/>
    <mergeCell ref="D94:G94"/>
    <mergeCell ref="D97:G97"/>
    <mergeCell ref="D98:G98"/>
    <mergeCell ref="D95:G95"/>
    <mergeCell ref="D96:G96"/>
    <mergeCell ref="D112:G112"/>
    <mergeCell ref="D113:G113"/>
    <mergeCell ref="D116:G116"/>
    <mergeCell ref="D117:G117"/>
    <mergeCell ref="D120:G120"/>
    <mergeCell ref="D121:G121"/>
    <mergeCell ref="D104:G104"/>
    <mergeCell ref="D105:G105"/>
    <mergeCell ref="D108:G108"/>
    <mergeCell ref="D109:G109"/>
    <mergeCell ref="D106:G106"/>
    <mergeCell ref="D107:G107"/>
    <mergeCell ref="D145:G145"/>
    <mergeCell ref="D141:G141"/>
    <mergeCell ref="D142:G142"/>
    <mergeCell ref="D139:G139"/>
    <mergeCell ref="D140:G140"/>
    <mergeCell ref="D144:G144"/>
    <mergeCell ref="D138:G138"/>
    <mergeCell ref="D135:G135"/>
    <mergeCell ref="D136:G136"/>
    <mergeCell ref="D137:G137"/>
    <mergeCell ref="D156:G156"/>
    <mergeCell ref="D154:G154"/>
    <mergeCell ref="D152:G152"/>
    <mergeCell ref="D153:G153"/>
    <mergeCell ref="D155:G155"/>
    <mergeCell ref="D151:G151"/>
    <mergeCell ref="D148:G148"/>
    <mergeCell ref="D149:G149"/>
    <mergeCell ref="D146:G146"/>
    <mergeCell ref="D147:G147"/>
    <mergeCell ref="D150:G150"/>
    <mergeCell ref="D164:G164"/>
    <mergeCell ref="D159:G159"/>
    <mergeCell ref="D157:G157"/>
    <mergeCell ref="D158:G158"/>
    <mergeCell ref="D163:G163"/>
    <mergeCell ref="D170:G170"/>
    <mergeCell ref="D167:G167"/>
    <mergeCell ref="D168:G168"/>
    <mergeCell ref="D165:G165"/>
    <mergeCell ref="D166:G166"/>
    <mergeCell ref="D183:G183"/>
    <mergeCell ref="D180:G180"/>
    <mergeCell ref="D181:G181"/>
    <mergeCell ref="D178:G178"/>
    <mergeCell ref="D179:G179"/>
    <mergeCell ref="D182:G182"/>
    <mergeCell ref="D169:G169"/>
    <mergeCell ref="D177:G177"/>
    <mergeCell ref="D173:G173"/>
    <mergeCell ref="D174:G174"/>
    <mergeCell ref="D171:G171"/>
    <mergeCell ref="D172:G172"/>
    <mergeCell ref="D176:G176"/>
    <mergeCell ref="D193:G193"/>
    <mergeCell ref="D190:G190"/>
    <mergeCell ref="D191:G191"/>
    <mergeCell ref="D194:G194"/>
    <mergeCell ref="D189:G189"/>
    <mergeCell ref="D186:G186"/>
    <mergeCell ref="D187:G187"/>
    <mergeCell ref="D184:G184"/>
    <mergeCell ref="D185:G185"/>
    <mergeCell ref="D188:G188"/>
    <mergeCell ref="E386:I386"/>
    <mergeCell ref="E387:I387"/>
    <mergeCell ref="E388:I388"/>
    <mergeCell ref="H207:I207"/>
    <mergeCell ref="C200:C201"/>
    <mergeCell ref="H200:I201"/>
    <mergeCell ref="B371:C371"/>
    <mergeCell ref="E211:G211"/>
    <mergeCell ref="H368:I368"/>
    <mergeCell ref="H224:I224"/>
    <mergeCell ref="E382:I382"/>
    <mergeCell ref="D210:G210"/>
    <mergeCell ref="H216:I217"/>
    <mergeCell ref="B377:D377"/>
    <mergeCell ref="H210:I210"/>
    <mergeCell ref="B375:C375"/>
    <mergeCell ref="H364:I364"/>
    <mergeCell ref="D220:G220"/>
    <mergeCell ref="D203:G203"/>
    <mergeCell ref="D204:G204"/>
    <mergeCell ref="D208:G208"/>
    <mergeCell ref="D216:G217"/>
    <mergeCell ref="D215:G215"/>
    <mergeCell ref="D214:G214"/>
    <mergeCell ref="H23:I23"/>
    <mergeCell ref="H24:I24"/>
    <mergeCell ref="H25:I25"/>
    <mergeCell ref="H26:I26"/>
    <mergeCell ref="H27:I27"/>
    <mergeCell ref="H28:I28"/>
    <mergeCell ref="E383:I383"/>
    <mergeCell ref="A200:A201"/>
    <mergeCell ref="E385:I385"/>
    <mergeCell ref="A198:B198"/>
    <mergeCell ref="D212:G212"/>
    <mergeCell ref="B200:B201"/>
    <mergeCell ref="D196:G196"/>
    <mergeCell ref="D197:G197"/>
    <mergeCell ref="D218:G218"/>
    <mergeCell ref="E207:G207"/>
    <mergeCell ref="D219:G219"/>
    <mergeCell ref="D200:G201"/>
    <mergeCell ref="D202:G202"/>
    <mergeCell ref="D205:G205"/>
    <mergeCell ref="D206:G206"/>
    <mergeCell ref="D209:G209"/>
    <mergeCell ref="D195:G195"/>
    <mergeCell ref="D192:G192"/>
    <mergeCell ref="H30:I30"/>
    <mergeCell ref="D26:G26"/>
    <mergeCell ref="D27:G27"/>
    <mergeCell ref="D28:G28"/>
    <mergeCell ref="D36:G36"/>
    <mergeCell ref="H33:I33"/>
    <mergeCell ref="H34:I34"/>
    <mergeCell ref="H35:I35"/>
    <mergeCell ref="H36:I36"/>
    <mergeCell ref="H29:I29"/>
    <mergeCell ref="D29:G29"/>
    <mergeCell ref="H130:I130"/>
    <mergeCell ref="H131:I131"/>
    <mergeCell ref="H132:I132"/>
    <mergeCell ref="H133:I133"/>
    <mergeCell ref="H134:I134"/>
    <mergeCell ref="D31:G31"/>
    <mergeCell ref="D118:G118"/>
    <mergeCell ref="D119:G119"/>
    <mergeCell ref="D127:G127"/>
    <mergeCell ref="D124:G124"/>
    <mergeCell ref="D128:G128"/>
    <mergeCell ref="D129:G129"/>
    <mergeCell ref="D130:G130"/>
    <mergeCell ref="D131:G131"/>
    <mergeCell ref="D132:G132"/>
    <mergeCell ref="D133:G133"/>
    <mergeCell ref="D134:G134"/>
    <mergeCell ref="D125:G125"/>
    <mergeCell ref="D122:G122"/>
    <mergeCell ref="D123:G123"/>
    <mergeCell ref="D126:G126"/>
    <mergeCell ref="D110:G110"/>
    <mergeCell ref="D114:G114"/>
    <mergeCell ref="D115:G115"/>
  </mergeCells>
  <pageMargins left="0.70866141732283472" right="0.70866141732283472" top="0.74803149606299213" bottom="0.74803149606299213" header="0.31496062992125984" footer="0.31496062992125984"/>
  <pageSetup paperSize="9" scale="83" orientation="landscape" blackAndWhite="1" r:id="rId1"/>
  <rowBreaks count="7" manualBreakCount="7">
    <brk id="36" max="16383" man="1"/>
    <brk id="82" max="16383" man="1"/>
    <brk id="110" max="16383" man="1"/>
    <brk id="142" max="16383" man="1"/>
    <brk id="174" max="16383" man="1"/>
    <brk id="197" max="16383" man="1"/>
    <brk id="2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0503123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</dc:creator>
  <cp:lastModifiedBy>SYSTEM</cp:lastModifiedBy>
  <dcterms:created xsi:type="dcterms:W3CDTF">2016-03-30T12:46:28Z</dcterms:created>
  <dcterms:modified xsi:type="dcterms:W3CDTF">2019-03-01T08:28:33Z</dcterms:modified>
</cp:coreProperties>
</file>