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2760" yWindow="32760" windowWidth="15480" windowHeight="9075"/>
  </bookViews>
  <sheets>
    <sheet name="ТРАФАРЕТ" sheetId="1" r:id="rId1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calcId="124519" fullPrecision="0" calcOnSave="0"/>
</workbook>
</file>

<file path=xl/calcChain.xml><?xml version="1.0" encoding="utf-8"?>
<calcChain xmlns="http://schemas.openxmlformats.org/spreadsheetml/2006/main">
  <c r="F82" i="1"/>
  <c r="G82"/>
  <c r="G91" s="1"/>
  <c r="G96" s="1"/>
  <c r="D82"/>
  <c r="C82"/>
  <c r="C91"/>
  <c r="C96" s="1"/>
  <c r="E17"/>
  <c r="H17"/>
  <c r="E18"/>
  <c r="E20"/>
  <c r="E36" s="1"/>
  <c r="E69" s="1"/>
  <c r="H18"/>
  <c r="H20"/>
  <c r="H36"/>
  <c r="E19"/>
  <c r="H19"/>
  <c r="C20"/>
  <c r="C36" s="1"/>
  <c r="C69" s="1"/>
  <c r="D20"/>
  <c r="F20"/>
  <c r="G20"/>
  <c r="E21"/>
  <c r="H21"/>
  <c r="E22"/>
  <c r="E24"/>
  <c r="H22"/>
  <c r="E23"/>
  <c r="H23"/>
  <c r="C24"/>
  <c r="D24"/>
  <c r="F24"/>
  <c r="G24"/>
  <c r="H24"/>
  <c r="E25"/>
  <c r="H25"/>
  <c r="E26"/>
  <c r="H26"/>
  <c r="E27"/>
  <c r="H27"/>
  <c r="E28"/>
  <c r="H28"/>
  <c r="E29"/>
  <c r="H29"/>
  <c r="E30"/>
  <c r="H30"/>
  <c r="E31"/>
  <c r="H31"/>
  <c r="E32"/>
  <c r="H32"/>
  <c r="E33"/>
  <c r="H33"/>
  <c r="E34"/>
  <c r="H34"/>
  <c r="E35"/>
  <c r="H35"/>
  <c r="D36"/>
  <c r="F36"/>
  <c r="G36"/>
  <c r="C44"/>
  <c r="D44"/>
  <c r="F44"/>
  <c r="F68" s="1"/>
  <c r="G44"/>
  <c r="E45"/>
  <c r="H45"/>
  <c r="H44" s="1"/>
  <c r="H68" s="1"/>
  <c r="E46"/>
  <c r="H46"/>
  <c r="E47"/>
  <c r="H47"/>
  <c r="E48"/>
  <c r="H48"/>
  <c r="E49"/>
  <c r="H49"/>
  <c r="E50"/>
  <c r="E44" s="1"/>
  <c r="E68" s="1"/>
  <c r="H50"/>
  <c r="E51"/>
  <c r="H51"/>
  <c r="E52"/>
  <c r="H52"/>
  <c r="E53"/>
  <c r="H53"/>
  <c r="E54"/>
  <c r="H54"/>
  <c r="E55"/>
  <c r="H55"/>
  <c r="E56"/>
  <c r="H56"/>
  <c r="E57"/>
  <c r="H57"/>
  <c r="E58"/>
  <c r="H58"/>
  <c r="E59"/>
  <c r="H59"/>
  <c r="E60"/>
  <c r="H60"/>
  <c r="E61"/>
  <c r="H61"/>
  <c r="E62"/>
  <c r="H62"/>
  <c r="E63"/>
  <c r="H63"/>
  <c r="E64"/>
  <c r="H64"/>
  <c r="E65"/>
  <c r="H65"/>
  <c r="E66"/>
  <c r="H66"/>
  <c r="E67"/>
  <c r="H67"/>
  <c r="C68"/>
  <c r="D68"/>
  <c r="D69" s="1"/>
  <c r="G68"/>
  <c r="G69" s="1"/>
  <c r="E77"/>
  <c r="H77"/>
  <c r="H91" s="1"/>
  <c r="E78"/>
  <c r="H78"/>
  <c r="E79"/>
  <c r="H79"/>
  <c r="E80"/>
  <c r="H80"/>
  <c r="E81"/>
  <c r="H81"/>
  <c r="E83"/>
  <c r="E82" s="1"/>
  <c r="E91" s="1"/>
  <c r="H83"/>
  <c r="H82" s="1"/>
  <c r="E84"/>
  <c r="H84"/>
  <c r="E85"/>
  <c r="H85"/>
  <c r="E86"/>
  <c r="H86"/>
  <c r="E87"/>
  <c r="H87"/>
  <c r="E88"/>
  <c r="H88"/>
  <c r="E89"/>
  <c r="H89"/>
  <c r="E90"/>
  <c r="H90"/>
  <c r="D91"/>
  <c r="D96" s="1"/>
  <c r="F91"/>
  <c r="F96" s="1"/>
  <c r="C93"/>
  <c r="D93"/>
  <c r="F93"/>
  <c r="G93"/>
  <c r="E94"/>
  <c r="E93" s="1"/>
  <c r="H94"/>
  <c r="H93" s="1"/>
  <c r="E95"/>
  <c r="H95"/>
  <c r="H96" l="1"/>
  <c r="F69"/>
  <c r="E96"/>
  <c r="H69"/>
</calcChain>
</file>

<file path=xl/sharedStrings.xml><?xml version="1.0" encoding="utf-8"?>
<sst xmlns="http://schemas.openxmlformats.org/spreadsheetml/2006/main" count="236" uniqueCount="183">
  <si>
    <t>КОДЫ</t>
  </si>
  <si>
    <t>0503120</t>
  </si>
  <si>
    <t xml:space="preserve">на </t>
  </si>
  <si>
    <t>Наименование публично-правового образования</t>
  </si>
  <si>
    <t>Периодичность: годовая</t>
  </si>
  <si>
    <t>Единица измерения: руб</t>
  </si>
  <si>
    <t xml:space="preserve">383 </t>
  </si>
  <si>
    <t>А К Т И В</t>
  </si>
  <si>
    <t>Код стро- ки</t>
  </si>
  <si>
    <t xml:space="preserve">      На начало года</t>
  </si>
  <si>
    <t>На конец отчетного периода</t>
  </si>
  <si>
    <t xml:space="preserve">бюджетная </t>
  </si>
  <si>
    <t>средства во</t>
  </si>
  <si>
    <t>итого</t>
  </si>
  <si>
    <t>деятель-</t>
  </si>
  <si>
    <t>временном</t>
  </si>
  <si>
    <t>ность</t>
  </si>
  <si>
    <t>распоряжении</t>
  </si>
  <si>
    <t>2</t>
  </si>
  <si>
    <t>I. Нефинансовые активы</t>
  </si>
  <si>
    <t xml:space="preserve">Основные средства (балансовая стоимость, 010100000) *                                                                                      </t>
  </si>
  <si>
    <t>010</t>
  </si>
  <si>
    <t>020</t>
  </si>
  <si>
    <t xml:space="preserve">Основные средства (остаточная стоимость, стр.010 -  стр.020)                                                                                             </t>
  </si>
  <si>
    <t>030</t>
  </si>
  <si>
    <t xml:space="preserve">Нематериальные активы (балансовая стоимость, 010200000)  *                                                           </t>
  </si>
  <si>
    <t>040</t>
  </si>
  <si>
    <t>050</t>
  </si>
  <si>
    <t xml:space="preserve">Нематериальные активы (остаточная стоимость, стр. 040 -  стр.050)                                                                                              </t>
  </si>
  <si>
    <t>060</t>
  </si>
  <si>
    <t>070</t>
  </si>
  <si>
    <t>080</t>
  </si>
  <si>
    <t>Нефинансовые активы в пути (010700000)</t>
  </si>
  <si>
    <t>150</t>
  </si>
  <si>
    <t>II. Финансовые активы</t>
  </si>
  <si>
    <t>190</t>
  </si>
  <si>
    <t>210</t>
  </si>
  <si>
    <t>213</t>
  </si>
  <si>
    <t>230</t>
  </si>
  <si>
    <t>260</t>
  </si>
  <si>
    <t>290</t>
  </si>
  <si>
    <t>П А С С И В</t>
  </si>
  <si>
    <t>III. Обязательства</t>
  </si>
  <si>
    <t>470</t>
  </si>
  <si>
    <t>510</t>
  </si>
  <si>
    <t>IV. Финансовый результат</t>
  </si>
  <si>
    <t>Форма по ОКУД</t>
  </si>
  <si>
    <t>Дата</t>
  </si>
  <si>
    <t>по ОКПО</t>
  </si>
  <si>
    <t>по ОКЕИ</t>
  </si>
  <si>
    <t>100</t>
  </si>
  <si>
    <t>101</t>
  </si>
  <si>
    <t>Руководитель     ______________________</t>
  </si>
  <si>
    <t xml:space="preserve">                                      (подпись)                                                                           (расшифровка подписи)</t>
  </si>
  <si>
    <t>Главный бухгалтер     ___________________</t>
  </si>
  <si>
    <t xml:space="preserve">                                                (подпись)                                                                 (расшифровка подписи)</t>
  </si>
  <si>
    <t>Форма 0503120 с. 2</t>
  </si>
  <si>
    <t>*</t>
  </si>
  <si>
    <t>Наименование финансового органа</t>
  </si>
  <si>
    <t>Глава по БК</t>
  </si>
  <si>
    <t>БАЛАНС</t>
  </si>
  <si>
    <t>ИСПОЛНЕНИЯ БЮДЖЕТА</t>
  </si>
  <si>
    <t>021</t>
  </si>
  <si>
    <t>120</t>
  </si>
  <si>
    <t>130</t>
  </si>
  <si>
    <t>140</t>
  </si>
  <si>
    <t>Затраты на изготовление готовой продукции, выполнение работ, услуг (010900000)</t>
  </si>
  <si>
    <t>200</t>
  </si>
  <si>
    <t>201</t>
  </si>
  <si>
    <t>203</t>
  </si>
  <si>
    <t>471</t>
  </si>
  <si>
    <t>"________"    _______________  20____  г.</t>
  </si>
  <si>
    <t>Результат по кассовым операциям бюджета (040200000)</t>
  </si>
  <si>
    <t>по ОКТМО</t>
  </si>
  <si>
    <t>из них:
расчеты по налоговым вычетам по НДС (021010000)</t>
  </si>
  <si>
    <t>ИНН</t>
  </si>
  <si>
    <t>570</t>
  </si>
  <si>
    <t>580</t>
  </si>
  <si>
    <t>SECTIONS</t>
  </si>
  <si>
    <t>COLS</t>
  </si>
  <si>
    <t>ROWS</t>
  </si>
  <si>
    <t>COLS_OLAP</t>
  </si>
  <si>
    <t>ROWS_OLAP</t>
  </si>
  <si>
    <t>из них:
амортизация основных средств*</t>
  </si>
  <si>
    <t>Уменьшение стоимости основных средств**, всего*</t>
  </si>
  <si>
    <t>Уменьшение стоимости нематериальных активов**, всего*</t>
  </si>
  <si>
    <t>051</t>
  </si>
  <si>
    <t>из них:
амортизация нематериальных активов*</t>
  </si>
  <si>
    <t>Непроизведенные активы (010300000)** (остаточная стоимость)</t>
  </si>
  <si>
    <t>Материальные запасы (010500000), всего</t>
  </si>
  <si>
    <t>081</t>
  </si>
  <si>
    <t>из них:
внеоборотные</t>
  </si>
  <si>
    <t>Права пользования активами (011100000)**(остаточная стоимость), всего</t>
  </si>
  <si>
    <t>из них:
долгосрочные</t>
  </si>
  <si>
    <t>Вложения в нефинансовые активы (010600000), всего</t>
  </si>
  <si>
    <t>121</t>
  </si>
  <si>
    <t>Нефинансовые активы имущества казны (010800000)** (остаточная стоимость)</t>
  </si>
  <si>
    <t>160</t>
  </si>
  <si>
    <t>Расходы будущих периодов (040150000)</t>
  </si>
  <si>
    <t>Итого по разделу I
(стр. 030 + стр. 060 + стр. 070 + стр. 080  + стр. 100 + стр. 120  + стр. 130 + стр. 140 + стр. 150 + стр. 160)</t>
  </si>
  <si>
    <t xml:space="preserve">Денежные средства учреждения (020100000), всего </t>
  </si>
  <si>
    <t>в том числе:
на лицевых счетах учреждения в органе казначейства (020110000)</t>
  </si>
  <si>
    <t>в кредитной организации (020120000), всего</t>
  </si>
  <si>
    <t>204</t>
  </si>
  <si>
    <t>205</t>
  </si>
  <si>
    <t xml:space="preserve">       из них:
       на депозитах  (020122000), всего      </t>
  </si>
  <si>
    <t>206</t>
  </si>
  <si>
    <t xml:space="preserve">       в  иностранной валюте (020127000)</t>
  </si>
  <si>
    <t>207</t>
  </si>
  <si>
    <t>в кассе учреждения (020130000)</t>
  </si>
  <si>
    <t>из них: 
долгосрочные</t>
  </si>
  <si>
    <t>Средства на счетах бюджета в органе Федерального казначейства
(020210000), всего</t>
  </si>
  <si>
    <t>из них:
в иностранной валюте  (020213000)</t>
  </si>
  <si>
    <t>220</t>
  </si>
  <si>
    <t>Средства на счетах бюджета в кредитной организации (020220000), всего</t>
  </si>
  <si>
    <t>223</t>
  </si>
  <si>
    <t>из них:
в иностранной валюте (020223000)</t>
  </si>
  <si>
    <t>234</t>
  </si>
  <si>
    <t>Средства бюджета на депозитных счетах (020230000), всего</t>
  </si>
  <si>
    <t>Финансовые вложения (020400000), всего</t>
  </si>
  <si>
    <t>240</t>
  </si>
  <si>
    <t>241</t>
  </si>
  <si>
    <t>250</t>
  </si>
  <si>
    <t>251</t>
  </si>
  <si>
    <t>Дебиторская задолженность по доходам (020500000, 020900000), всего</t>
  </si>
  <si>
    <t>из них:
долгосрочная</t>
  </si>
  <si>
    <t>Дебиторская задолженность по выплатам (020600000, 020800000, 030300000), всего</t>
  </si>
  <si>
    <t>261</t>
  </si>
  <si>
    <t>Расчеты по кредитам, займам (ссудам) (020700000), всего</t>
  </si>
  <si>
    <t>270</t>
  </si>
  <si>
    <t>271</t>
  </si>
  <si>
    <t>280</t>
  </si>
  <si>
    <t>282</t>
  </si>
  <si>
    <t>Прочие расчеты с дебиторами (021000000), всего</t>
  </si>
  <si>
    <t>Вложения в финансовые активы (021500000), всего</t>
  </si>
  <si>
    <t>Итого по разделу II (стр. 200 + стр. 210 + стр. 220 + стр. 230 + стр. 240 +  стр. 250 + стр. 260 + стр. 270 + стр. 280 + стр. 290)</t>
  </si>
  <si>
    <t>340</t>
  </si>
  <si>
    <t>350</t>
  </si>
  <si>
    <t>БАЛАНС (стр.190 + стр. 340)</t>
  </si>
  <si>
    <t>Форма 0503120 с.3</t>
  </si>
  <si>
    <t>Расчеты с кредиторами по долговым обязательствам (030100000), всего</t>
  </si>
  <si>
    <t>400</t>
  </si>
  <si>
    <t>401</t>
  </si>
  <si>
    <t>410</t>
  </si>
  <si>
    <t>Кредиторская задолженность по выплатам (030200000, 020800000, 030402000, 030403000), всего</t>
  </si>
  <si>
    <t>411</t>
  </si>
  <si>
    <t>420</t>
  </si>
  <si>
    <t xml:space="preserve">Расчеты по платежам в бюджеты (030300000)   </t>
  </si>
  <si>
    <t>430</t>
  </si>
  <si>
    <t>Иные расчеты, всего</t>
  </si>
  <si>
    <t>в том числе:
расчеты по средствам, полученным во временное распоряжение (030401000)</t>
  </si>
  <si>
    <t>431</t>
  </si>
  <si>
    <t>внутриведомственные расчеты (030404000)</t>
  </si>
  <si>
    <t>расчеты с прочими кредиторами (030406000)</t>
  </si>
  <si>
    <t xml:space="preserve">расчеты по налоговым вычетам по НДС (021010000) </t>
  </si>
  <si>
    <t>432</t>
  </si>
  <si>
    <t>433</t>
  </si>
  <si>
    <t>434</t>
  </si>
  <si>
    <t>Кредиторская задолженность по доходам (020500000, 020900000), всего</t>
  </si>
  <si>
    <t>Доходы будущих периодов (040140000)</t>
  </si>
  <si>
    <t>Резервы предстоящих расходов (040160000)</t>
  </si>
  <si>
    <t>520</t>
  </si>
  <si>
    <t>550</t>
  </si>
  <si>
    <r>
      <t xml:space="preserve">Итого по разделу III </t>
    </r>
    <r>
      <rPr>
        <sz val="8"/>
        <rFont val="Arial Cyr"/>
        <family val="2"/>
        <charset val="204"/>
      </rPr>
      <t>(стр.400+ стр.410 + стр. 420 + стр.430 + стр.470 + стр.510 + стр.520)</t>
    </r>
  </si>
  <si>
    <r>
      <t xml:space="preserve">Финансовый результат  (040000000) </t>
    </r>
    <r>
      <rPr>
        <b/>
        <sz val="8"/>
        <rFont val="Arial Cyr"/>
        <family val="2"/>
        <charset val="204"/>
      </rPr>
      <t>(стр.570+стр.580)</t>
    </r>
  </si>
  <si>
    <t>560</t>
  </si>
  <si>
    <t>Финансовый результат экономического субъекта</t>
  </si>
  <si>
    <t>БАЛАНС (стр.550 + стр. 560)</t>
  </si>
  <si>
    <t>700</t>
  </si>
  <si>
    <t>** Данные по этим строкам приводятся с учетом амортизации и  (или) обесценения нефинансовых активов, раскрываемого в Пояснительной записке.</t>
  </si>
  <si>
    <t>* Данные по этим строкам в валюту баланса не входят.</t>
  </si>
  <si>
    <t>Бюджет Валдайского муниципального района</t>
  </si>
  <si>
    <t>01 января 2021 г.</t>
  </si>
  <si>
    <t>02290350</t>
  </si>
  <si>
    <t>Комитет финансов Администрации Валдайского муниципального района</t>
  </si>
  <si>
    <t>892</t>
  </si>
  <si>
    <t>5302008661</t>
  </si>
  <si>
    <t>ГОД</t>
  </si>
  <si>
    <t>5</t>
  </si>
  <si>
    <t>01.01.2021</t>
  </si>
  <si>
    <t>3</t>
  </si>
  <si>
    <t>500</t>
  </si>
  <si>
    <t>49608000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</si>
</sst>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2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9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24">
    <xf numFmtId="0" fontId="0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4" borderId="1" applyNumberFormat="0" applyAlignment="0" applyProtection="0"/>
    <xf numFmtId="0" fontId="10" fillId="11" borderId="2" applyNumberFormat="0" applyAlignment="0" applyProtection="0"/>
    <xf numFmtId="0" fontId="11" fillId="11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2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</cellStyleXfs>
  <cellXfs count="145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16" xfId="0" applyFont="1" applyBorder="1"/>
    <xf numFmtId="49" fontId="2" fillId="0" borderId="0" xfId="0" applyNumberFormat="1" applyFont="1"/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0" fontId="5" fillId="0" borderId="0" xfId="0" applyFont="1" applyAlignment="1">
      <alignment horizontal="left"/>
    </xf>
    <xf numFmtId="49" fontId="5" fillId="0" borderId="0" xfId="0" applyNumberFormat="1" applyFont="1"/>
    <xf numFmtId="0" fontId="6" fillId="0" borderId="0" xfId="0" applyFont="1"/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4" fontId="2" fillId="0" borderId="24" xfId="0" applyNumberFormat="1" applyFont="1" applyBorder="1" applyAlignment="1" applyProtection="1">
      <alignment horizontal="right"/>
      <protection locked="0"/>
    </xf>
    <xf numFmtId="164" fontId="2" fillId="0" borderId="20" xfId="0" applyNumberFormat="1" applyFont="1" applyBorder="1" applyAlignment="1" applyProtection="1">
      <alignment horizontal="right"/>
      <protection locked="0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0" borderId="20" xfId="0" applyNumberFormat="1" applyFont="1" applyFill="1" applyBorder="1" applyAlignment="1" applyProtection="1">
      <alignment horizontal="right"/>
      <protection locked="0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25" xfId="0" applyNumberFormat="1" applyFont="1" applyBorder="1" applyAlignment="1" applyProtection="1">
      <alignment horizontal="right"/>
      <protection locked="0"/>
    </xf>
    <xf numFmtId="164" fontId="2" fillId="0" borderId="26" xfId="0" applyNumberFormat="1" applyFont="1" applyBorder="1" applyAlignment="1" applyProtection="1">
      <alignment horizontal="right"/>
      <protection locked="0"/>
    </xf>
    <xf numFmtId="14" fontId="2" fillId="0" borderId="27" xfId="0" applyNumberFormat="1" applyFont="1" applyBorder="1" applyAlignment="1">
      <alignment horizontal="center"/>
    </xf>
    <xf numFmtId="164" fontId="2" fillId="0" borderId="16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0" fontId="2" fillId="0" borderId="0" xfId="0" applyFont="1" applyBorder="1" applyAlignment="1">
      <alignment horizontal="center"/>
    </xf>
    <xf numFmtId="164" fontId="2" fillId="0" borderId="26" xfId="0" applyNumberFormat="1" applyFont="1" applyFill="1" applyBorder="1" applyAlignment="1" applyProtection="1">
      <alignment horizontal="right"/>
      <protection locked="0"/>
    </xf>
    <xf numFmtId="49" fontId="24" fillId="0" borderId="0" xfId="0" applyNumberFormat="1" applyFont="1"/>
    <xf numFmtId="0" fontId="2" fillId="0" borderId="0" xfId="0" applyFont="1" applyAlignment="1"/>
    <xf numFmtId="164" fontId="2" fillId="0" borderId="24" xfId="0" applyNumberFormat="1" applyFont="1" applyFill="1" applyBorder="1" applyAlignment="1" applyProtection="1">
      <alignment horizontal="right"/>
      <protection locked="0"/>
    </xf>
    <xf numFmtId="164" fontId="2" fillId="15" borderId="28" xfId="0" applyNumberFormat="1" applyFont="1" applyFill="1" applyBorder="1" applyAlignment="1" applyProtection="1">
      <alignment horizontal="center"/>
    </xf>
    <xf numFmtId="164" fontId="2" fillId="15" borderId="29" xfId="0" applyNumberFormat="1" applyFont="1" applyFill="1" applyBorder="1" applyAlignment="1" applyProtection="1">
      <alignment horizontal="center"/>
    </xf>
    <xf numFmtId="164" fontId="2" fillId="0" borderId="25" xfId="0" applyNumberFormat="1" applyFont="1" applyFill="1" applyBorder="1" applyAlignment="1" applyProtection="1">
      <alignment horizontal="right"/>
      <protection locked="0"/>
    </xf>
    <xf numFmtId="164" fontId="4" fillId="16" borderId="30" xfId="0" applyNumberFormat="1" applyFont="1" applyFill="1" applyBorder="1" applyAlignment="1">
      <alignment horizontal="right"/>
    </xf>
    <xf numFmtId="164" fontId="4" fillId="16" borderId="31" xfId="0" applyNumberFormat="1" applyFont="1" applyFill="1" applyBorder="1" applyAlignment="1">
      <alignment horizontal="right"/>
    </xf>
    <xf numFmtId="164" fontId="4" fillId="16" borderId="24" xfId="0" applyNumberFormat="1" applyFont="1" applyFill="1" applyBorder="1" applyAlignment="1">
      <alignment horizontal="right"/>
    </xf>
    <xf numFmtId="164" fontId="2" fillId="17" borderId="25" xfId="0" applyNumberFormat="1" applyFont="1" applyFill="1" applyBorder="1" applyAlignment="1" applyProtection="1">
      <alignment horizontal="right"/>
    </xf>
    <xf numFmtId="164" fontId="2" fillId="17" borderId="32" xfId="0" applyNumberFormat="1" applyFont="1" applyFill="1" applyBorder="1" applyAlignment="1" applyProtection="1">
      <alignment horizontal="right"/>
    </xf>
    <xf numFmtId="164" fontId="2" fillId="17" borderId="24" xfId="0" applyNumberFormat="1" applyFont="1" applyFill="1" applyBorder="1" applyAlignment="1" applyProtection="1">
      <alignment horizontal="right"/>
    </xf>
    <xf numFmtId="164" fontId="2" fillId="17" borderId="33" xfId="0" applyNumberFormat="1" applyFont="1" applyFill="1" applyBorder="1" applyAlignment="1" applyProtection="1">
      <alignment horizontal="right"/>
    </xf>
    <xf numFmtId="0" fontId="2" fillId="0" borderId="0" xfId="0" applyFont="1" applyBorder="1" applyAlignment="1">
      <alignment horizontal="center" vertical="center"/>
    </xf>
    <xf numFmtId="49" fontId="2" fillId="15" borderId="28" xfId="0" applyNumberFormat="1" applyFont="1" applyFill="1" applyBorder="1" applyAlignment="1">
      <alignment horizontal="center"/>
    </xf>
    <xf numFmtId="49" fontId="2" fillId="15" borderId="29" xfId="0" applyNumberFormat="1" applyFont="1" applyFill="1" applyBorder="1" applyAlignment="1">
      <alignment horizontal="center"/>
    </xf>
    <xf numFmtId="164" fontId="2" fillId="15" borderId="20" xfId="0" applyNumberFormat="1" applyFont="1" applyFill="1" applyBorder="1" applyAlignment="1" applyProtection="1">
      <alignment horizontal="right"/>
    </xf>
    <xf numFmtId="164" fontId="2" fillId="15" borderId="25" xfId="0" applyNumberFormat="1" applyFont="1" applyFill="1" applyBorder="1" applyAlignment="1" applyProtection="1">
      <alignment horizontal="right"/>
    </xf>
    <xf numFmtId="164" fontId="4" fillId="15" borderId="28" xfId="0" applyNumberFormat="1" applyFont="1" applyFill="1" applyBorder="1" applyAlignment="1">
      <alignment horizontal="right"/>
    </xf>
    <xf numFmtId="164" fontId="4" fillId="15" borderId="28" xfId="0" applyNumberFormat="1" applyFont="1" applyFill="1" applyBorder="1" applyAlignment="1" applyProtection="1">
      <alignment horizontal="right"/>
    </xf>
    <xf numFmtId="164" fontId="4" fillId="15" borderId="29" xfId="0" applyNumberFormat="1" applyFont="1" applyFill="1" applyBorder="1" applyAlignment="1">
      <alignment horizontal="right"/>
    </xf>
    <xf numFmtId="164" fontId="2" fillId="15" borderId="34" xfId="0" applyNumberFormat="1" applyFont="1" applyFill="1" applyBorder="1" applyAlignment="1" applyProtection="1">
      <alignment horizontal="center"/>
    </xf>
    <xf numFmtId="164" fontId="2" fillId="15" borderId="20" xfId="0" applyNumberFormat="1" applyFont="1" applyFill="1" applyBorder="1" applyAlignment="1">
      <alignment horizontal="right"/>
    </xf>
    <xf numFmtId="164" fontId="2" fillId="15" borderId="16" xfId="0" applyNumberFormat="1" applyFont="1" applyFill="1" applyBorder="1" applyAlignment="1">
      <alignment horizontal="right"/>
    </xf>
    <xf numFmtId="164" fontId="2" fillId="15" borderId="26" xfId="0" applyNumberFormat="1" applyFont="1" applyFill="1" applyBorder="1" applyAlignment="1">
      <alignment horizontal="right"/>
    </xf>
    <xf numFmtId="164" fontId="2" fillId="15" borderId="12" xfId="0" applyNumberFormat="1" applyFont="1" applyFill="1" applyBorder="1" applyAlignment="1">
      <alignment horizontal="right"/>
    </xf>
    <xf numFmtId="164" fontId="2" fillId="15" borderId="0" xfId="0" applyNumberFormat="1" applyFont="1" applyFill="1" applyBorder="1" applyAlignment="1">
      <alignment horizontal="right"/>
    </xf>
    <xf numFmtId="164" fontId="2" fillId="15" borderId="35" xfId="0" applyNumberFormat="1" applyFont="1" applyFill="1" applyBorder="1" applyAlignment="1">
      <alignment horizontal="right"/>
    </xf>
    <xf numFmtId="49" fontId="2" fillId="15" borderId="36" xfId="0" applyNumberFormat="1" applyFont="1" applyFill="1" applyBorder="1" applyAlignment="1">
      <alignment horizontal="center"/>
    </xf>
    <xf numFmtId="49" fontId="2" fillId="15" borderId="0" xfId="0" applyNumberFormat="1" applyFont="1" applyFill="1" applyAlignment="1">
      <alignment horizontal="center"/>
    </xf>
    <xf numFmtId="164" fontId="2" fillId="15" borderId="24" xfId="0" applyNumberFormat="1" applyFont="1" applyFill="1" applyBorder="1" applyAlignment="1" applyProtection="1">
      <alignment horizontal="right"/>
    </xf>
    <xf numFmtId="164" fontId="2" fillId="15" borderId="16" xfId="0" applyNumberFormat="1" applyFont="1" applyFill="1" applyBorder="1" applyAlignment="1" applyProtection="1">
      <alignment horizontal="right"/>
    </xf>
    <xf numFmtId="164" fontId="2" fillId="15" borderId="35" xfId="0" applyNumberFormat="1" applyFont="1" applyFill="1" applyBorder="1" applyAlignment="1" applyProtection="1">
      <alignment horizontal="right"/>
    </xf>
    <xf numFmtId="164" fontId="2" fillId="15" borderId="26" xfId="0" applyNumberFormat="1" applyFont="1" applyFill="1" applyBorder="1" applyAlignment="1" applyProtection="1">
      <alignment horizontal="right"/>
    </xf>
    <xf numFmtId="49" fontId="5" fillId="15" borderId="37" xfId="0" applyNumberFormat="1" applyFont="1" applyFill="1" applyBorder="1" applyAlignment="1">
      <alignment horizontal="center"/>
    </xf>
    <xf numFmtId="49" fontId="5" fillId="15" borderId="38" xfId="0" applyNumberFormat="1" applyFont="1" applyFill="1" applyBorder="1" applyAlignment="1">
      <alignment horizontal="center"/>
    </xf>
    <xf numFmtId="49" fontId="5" fillId="15" borderId="39" xfId="0" applyNumberFormat="1" applyFont="1" applyFill="1" applyBorder="1" applyAlignment="1">
      <alignment horizontal="center"/>
    </xf>
    <xf numFmtId="49" fontId="5" fillId="15" borderId="40" xfId="0" applyNumberFormat="1" applyFont="1" applyFill="1" applyBorder="1" applyAlignment="1">
      <alignment horizontal="center"/>
    </xf>
    <xf numFmtId="49" fontId="2" fillId="15" borderId="39" xfId="0" applyNumberFormat="1" applyFont="1" applyFill="1" applyBorder="1" applyAlignment="1">
      <alignment horizontal="center"/>
    </xf>
    <xf numFmtId="49" fontId="2" fillId="15" borderId="41" xfId="0" applyNumberFormat="1" applyFont="1" applyFill="1" applyBorder="1" applyAlignment="1">
      <alignment horizontal="center"/>
    </xf>
    <xf numFmtId="49" fontId="2" fillId="15" borderId="42" xfId="0" applyNumberFormat="1" applyFont="1" applyFill="1" applyBorder="1" applyAlignment="1">
      <alignment horizontal="center"/>
    </xf>
    <xf numFmtId="49" fontId="2" fillId="15" borderId="16" xfId="0" applyNumberFormat="1" applyFont="1" applyFill="1" applyBorder="1" applyAlignment="1">
      <alignment horizontal="center"/>
    </xf>
    <xf numFmtId="49" fontId="2" fillId="15" borderId="43" xfId="0" applyNumberFormat="1" applyFont="1" applyFill="1" applyBorder="1" applyAlignment="1">
      <alignment horizontal="center"/>
    </xf>
    <xf numFmtId="49" fontId="2" fillId="15" borderId="44" xfId="0" applyNumberFormat="1" applyFont="1" applyFill="1" applyBorder="1" applyAlignment="1">
      <alignment horizontal="center"/>
    </xf>
    <xf numFmtId="164" fontId="2" fillId="18" borderId="20" xfId="0" applyNumberFormat="1" applyFont="1" applyFill="1" applyBorder="1" applyAlignment="1">
      <alignment horizontal="right"/>
    </xf>
    <xf numFmtId="164" fontId="2" fillId="18" borderId="33" xfId="0" applyNumberFormat="1" applyFont="1" applyFill="1" applyBorder="1" applyAlignment="1">
      <alignment horizontal="right"/>
    </xf>
    <xf numFmtId="164" fontId="2" fillId="18" borderId="32" xfId="0" applyNumberFormat="1" applyFont="1" applyFill="1" applyBorder="1" applyAlignment="1">
      <alignment horizontal="right"/>
    </xf>
    <xf numFmtId="164" fontId="2" fillId="18" borderId="26" xfId="0" applyNumberFormat="1" applyFont="1" applyFill="1" applyBorder="1" applyAlignment="1">
      <alignment horizontal="right"/>
    </xf>
    <xf numFmtId="164" fontId="2" fillId="18" borderId="45" xfId="0" applyNumberFormat="1" applyFont="1" applyFill="1" applyBorder="1" applyAlignment="1">
      <alignment horizontal="right"/>
    </xf>
    <xf numFmtId="164" fontId="4" fillId="16" borderId="46" xfId="0" applyNumberFormat="1" applyFont="1" applyFill="1" applyBorder="1" applyAlignment="1">
      <alignment horizontal="right"/>
    </xf>
    <xf numFmtId="164" fontId="4" fillId="16" borderId="44" xfId="0" applyNumberFormat="1" applyFont="1" applyFill="1" applyBorder="1" applyAlignment="1">
      <alignment horizontal="right"/>
    </xf>
    <xf numFmtId="164" fontId="4" fillId="16" borderId="47" xfId="0" applyNumberFormat="1" applyFont="1" applyFill="1" applyBorder="1" applyAlignment="1">
      <alignment horizontal="right"/>
    </xf>
    <xf numFmtId="164" fontId="4" fillId="16" borderId="48" xfId="0" applyNumberFormat="1" applyFont="1" applyFill="1" applyBorder="1" applyAlignment="1">
      <alignment horizontal="right"/>
    </xf>
    <xf numFmtId="0" fontId="4" fillId="15" borderId="0" xfId="0" applyFont="1" applyFill="1" applyAlignment="1">
      <alignment horizontal="center" wrapText="1"/>
    </xf>
    <xf numFmtId="0" fontId="5" fillId="15" borderId="49" xfId="0" applyFont="1" applyFill="1" applyBorder="1" applyAlignment="1">
      <alignment wrapText="1"/>
    </xf>
    <xf numFmtId="0" fontId="5" fillId="15" borderId="49" xfId="0" applyFont="1" applyFill="1" applyBorder="1" applyAlignment="1">
      <alignment horizontal="left" wrapText="1"/>
    </xf>
    <xf numFmtId="0" fontId="5" fillId="15" borderId="50" xfId="0" applyFont="1" applyFill="1" applyBorder="1" applyAlignment="1">
      <alignment horizontal="left" wrapText="1" indent="3"/>
    </xf>
    <xf numFmtId="0" fontId="5" fillId="15" borderId="50" xfId="0" applyFont="1" applyFill="1" applyBorder="1" applyAlignment="1">
      <alignment horizontal="left" wrapText="1"/>
    </xf>
    <xf numFmtId="0" fontId="5" fillId="15" borderId="49" xfId="0" applyFont="1" applyFill="1" applyBorder="1" applyAlignment="1">
      <alignment horizontal="left" wrapText="1" indent="3"/>
    </xf>
    <xf numFmtId="0" fontId="2" fillId="15" borderId="49" xfId="0" applyFont="1" applyFill="1" applyBorder="1" applyAlignment="1">
      <alignment horizontal="left" wrapText="1"/>
    </xf>
    <xf numFmtId="0" fontId="2" fillId="15" borderId="51" xfId="0" applyFont="1" applyFill="1" applyBorder="1" applyAlignment="1">
      <alignment horizontal="left" wrapText="1" indent="3"/>
    </xf>
    <xf numFmtId="0" fontId="2" fillId="15" borderId="49" xfId="0" applyFont="1" applyFill="1" applyBorder="1" applyAlignment="1">
      <alignment horizontal="left" wrapText="1" indent="3"/>
    </xf>
    <xf numFmtId="0" fontId="4" fillId="15" borderId="52" xfId="0" applyFont="1" applyFill="1" applyBorder="1" applyAlignment="1">
      <alignment horizontal="left" wrapText="1"/>
    </xf>
    <xf numFmtId="0" fontId="5" fillId="15" borderId="49" xfId="0" applyFont="1" applyFill="1" applyBorder="1" applyAlignment="1">
      <alignment horizontal="left" wrapText="1" indent="6"/>
    </xf>
    <xf numFmtId="0" fontId="5" fillId="15" borderId="51" xfId="0" applyFont="1" applyFill="1" applyBorder="1" applyAlignment="1">
      <alignment horizontal="left" wrapText="1"/>
    </xf>
    <xf numFmtId="0" fontId="5" fillId="15" borderId="53" xfId="0" applyFont="1" applyFill="1" applyBorder="1" applyAlignment="1">
      <alignment horizontal="left" wrapText="1"/>
    </xf>
    <xf numFmtId="0" fontId="5" fillId="15" borderId="54" xfId="0" applyFont="1" applyFill="1" applyBorder="1" applyAlignment="1">
      <alignment horizontal="left" wrapText="1" indent="3"/>
    </xf>
    <xf numFmtId="0" fontId="5" fillId="15" borderId="54" xfId="0" applyFont="1" applyFill="1" applyBorder="1" applyAlignment="1">
      <alignment horizontal="left" wrapText="1"/>
    </xf>
    <xf numFmtId="0" fontId="7" fillId="15" borderId="52" xfId="0" applyFont="1" applyFill="1" applyBorder="1" applyAlignment="1">
      <alignment horizontal="left" wrapText="1"/>
    </xf>
    <xf numFmtId="0" fontId="4" fillId="15" borderId="55" xfId="0" applyFont="1" applyFill="1" applyBorder="1" applyAlignment="1">
      <alignment horizontal="center" wrapText="1"/>
    </xf>
    <xf numFmtId="49" fontId="0" fillId="0" borderId="0" xfId="0" applyNumberFormat="1" applyFill="1"/>
    <xf numFmtId="164" fontId="4" fillId="16" borderId="33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2" fillId="0" borderId="16" xfId="0" applyNumberFormat="1" applyFont="1" applyBorder="1" applyAlignment="1" applyProtection="1">
      <alignment horizontal="left" indent="2"/>
      <protection locked="0"/>
    </xf>
    <xf numFmtId="49" fontId="5" fillId="0" borderId="16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49" fontId="2" fillId="0" borderId="35" xfId="0" applyNumberFormat="1" applyFont="1" applyBorder="1" applyAlignment="1" applyProtection="1">
      <alignment horizontal="left" wrapText="1"/>
      <protection locked="0"/>
    </xf>
    <xf numFmtId="0" fontId="2" fillId="0" borderId="5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  <protection locked="0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07"/>
  <sheetViews>
    <sheetView tabSelected="1" view="pageBreakPreview" topLeftCell="A7" zoomScale="60" zoomScaleNormal="98" workbookViewId="0">
      <selection sqref="A1:F1"/>
    </sheetView>
  </sheetViews>
  <sheetFormatPr defaultRowHeight="12.75"/>
  <cols>
    <col min="1" max="1" width="52.7109375" customWidth="1"/>
    <col min="2" max="2" width="9.140625" customWidth="1"/>
    <col min="3" max="8" width="15.140625" customWidth="1"/>
    <col min="9" max="9" width="9.140625" hidden="1" customWidth="1"/>
    <col min="10" max="10" width="13.42578125" hidden="1" customWidth="1"/>
  </cols>
  <sheetData>
    <row r="1" spans="1:10" ht="15.75" thickBot="1">
      <c r="A1" s="136" t="s">
        <v>60</v>
      </c>
      <c r="B1" s="136"/>
      <c r="C1" s="136"/>
      <c r="D1" s="136"/>
      <c r="E1" s="136"/>
      <c r="F1" s="136"/>
      <c r="G1" s="5"/>
      <c r="H1" s="7" t="s">
        <v>0</v>
      </c>
      <c r="I1" s="47" t="s">
        <v>175</v>
      </c>
      <c r="J1" s="47"/>
    </row>
    <row r="2" spans="1:10" ht="15">
      <c r="A2" s="136" t="s">
        <v>61</v>
      </c>
      <c r="B2" s="136"/>
      <c r="C2" s="136"/>
      <c r="D2" s="136"/>
      <c r="E2" s="136"/>
      <c r="F2" s="136"/>
      <c r="G2" s="25" t="s">
        <v>46</v>
      </c>
      <c r="H2" s="8" t="s">
        <v>1</v>
      </c>
      <c r="I2" s="47" t="s">
        <v>178</v>
      </c>
      <c r="J2" s="47"/>
    </row>
    <row r="3" spans="1:10" ht="14.25" customHeight="1">
      <c r="A3" s="25" t="s">
        <v>2</v>
      </c>
      <c r="B3" s="134" t="s">
        <v>172</v>
      </c>
      <c r="C3" s="134"/>
      <c r="D3" s="5"/>
      <c r="E3" s="5"/>
      <c r="F3" s="5"/>
      <c r="G3" s="25" t="s">
        <v>47</v>
      </c>
      <c r="H3" s="45">
        <v>44197</v>
      </c>
      <c r="I3" s="47" t="s">
        <v>181</v>
      </c>
      <c r="J3" s="47"/>
    </row>
    <row r="4" spans="1:10" ht="14.25" customHeight="1">
      <c r="A4" s="6"/>
      <c r="B4" s="9"/>
      <c r="C4" s="34"/>
      <c r="D4" s="5"/>
      <c r="E4" s="5"/>
      <c r="F4" s="5"/>
      <c r="G4" s="25" t="s">
        <v>48</v>
      </c>
      <c r="H4" s="13" t="s">
        <v>173</v>
      </c>
      <c r="I4" s="47" t="s">
        <v>179</v>
      </c>
      <c r="J4" s="47"/>
    </row>
    <row r="5" spans="1:10" ht="14.25" customHeight="1">
      <c r="A5" s="6"/>
      <c r="B5" s="9"/>
      <c r="C5" s="48"/>
      <c r="D5" s="5"/>
      <c r="E5" s="5"/>
      <c r="F5" s="5"/>
      <c r="G5" s="25" t="s">
        <v>75</v>
      </c>
      <c r="H5" s="12" t="s">
        <v>176</v>
      </c>
      <c r="I5" s="47"/>
      <c r="J5" s="47"/>
    </row>
    <row r="6" spans="1:10">
      <c r="A6" s="6" t="s">
        <v>58</v>
      </c>
      <c r="B6" s="144" t="s">
        <v>174</v>
      </c>
      <c r="C6" s="144"/>
      <c r="D6" s="144"/>
      <c r="E6" s="144"/>
      <c r="F6" s="144"/>
      <c r="G6" s="25" t="s">
        <v>59</v>
      </c>
      <c r="H6" s="12" t="s">
        <v>175</v>
      </c>
      <c r="I6" s="47" t="s">
        <v>177</v>
      </c>
      <c r="J6" s="47"/>
    </row>
    <row r="7" spans="1:10">
      <c r="A7" s="6" t="s">
        <v>3</v>
      </c>
      <c r="B7" s="140" t="s">
        <v>171</v>
      </c>
      <c r="C7" s="140"/>
      <c r="D7" s="140"/>
      <c r="E7" s="140"/>
      <c r="F7" s="140"/>
      <c r="G7" s="25" t="s">
        <v>73</v>
      </c>
      <c r="H7" s="13" t="s">
        <v>182</v>
      </c>
      <c r="I7" s="47"/>
      <c r="J7" s="47"/>
    </row>
    <row r="8" spans="1:10">
      <c r="A8" s="5" t="s">
        <v>4</v>
      </c>
      <c r="B8" s="11"/>
      <c r="C8" s="5"/>
      <c r="D8" s="5"/>
      <c r="E8" s="5"/>
      <c r="F8" s="5"/>
      <c r="G8" s="25"/>
      <c r="H8" s="8"/>
      <c r="I8" s="47"/>
      <c r="J8" s="47"/>
    </row>
    <row r="9" spans="1:10" ht="13.5" thickBot="1">
      <c r="A9" s="6" t="s">
        <v>5</v>
      </c>
      <c r="B9" s="11"/>
      <c r="C9" s="5"/>
      <c r="D9" s="5"/>
      <c r="E9" s="5"/>
      <c r="F9" s="5"/>
      <c r="G9" s="25" t="s">
        <v>49</v>
      </c>
      <c r="H9" s="14" t="s">
        <v>6</v>
      </c>
      <c r="I9" s="47" t="s">
        <v>180</v>
      </c>
      <c r="J9" s="47"/>
    </row>
    <row r="10" spans="1:10">
      <c r="A10" s="6"/>
      <c r="B10" s="11"/>
      <c r="C10" s="10"/>
      <c r="D10" s="5"/>
      <c r="E10" s="5"/>
      <c r="F10" s="5"/>
      <c r="G10" s="5"/>
      <c r="H10" s="11"/>
      <c r="I10" s="47"/>
      <c r="J10" s="47"/>
    </row>
    <row r="11" spans="1:10">
      <c r="A11" s="137" t="s">
        <v>7</v>
      </c>
      <c r="B11" s="122" t="s">
        <v>8</v>
      </c>
      <c r="C11" s="141" t="s">
        <v>9</v>
      </c>
      <c r="D11" s="142"/>
      <c r="E11" s="143"/>
      <c r="F11" s="132" t="s">
        <v>10</v>
      </c>
      <c r="G11" s="133"/>
      <c r="H11" s="133"/>
      <c r="I11" s="47"/>
      <c r="J11" s="47"/>
    </row>
    <row r="12" spans="1:10" ht="12" customHeight="1">
      <c r="A12" s="138"/>
      <c r="B12" s="123"/>
      <c r="C12" s="15" t="s">
        <v>11</v>
      </c>
      <c r="D12" s="15" t="s">
        <v>12</v>
      </c>
      <c r="E12" s="129" t="s">
        <v>13</v>
      </c>
      <c r="F12" s="2" t="s">
        <v>11</v>
      </c>
      <c r="G12" s="16" t="s">
        <v>12</v>
      </c>
      <c r="H12" s="126" t="s">
        <v>13</v>
      </c>
    </row>
    <row r="13" spans="1:10" ht="11.25" customHeight="1">
      <c r="A13" s="138"/>
      <c r="B13" s="123"/>
      <c r="C13" s="15" t="s">
        <v>14</v>
      </c>
      <c r="D13" s="15" t="s">
        <v>15</v>
      </c>
      <c r="E13" s="130"/>
      <c r="F13" s="1" t="s">
        <v>14</v>
      </c>
      <c r="G13" s="15" t="s">
        <v>15</v>
      </c>
      <c r="H13" s="127"/>
      <c r="I13" s="120"/>
      <c r="J13" t="s">
        <v>80</v>
      </c>
    </row>
    <row r="14" spans="1:10" ht="12" customHeight="1">
      <c r="A14" s="139"/>
      <c r="B14" s="124"/>
      <c r="C14" s="15" t="s">
        <v>16</v>
      </c>
      <c r="D14" s="15" t="s">
        <v>17</v>
      </c>
      <c r="E14" s="131"/>
      <c r="F14" s="1" t="s">
        <v>16</v>
      </c>
      <c r="G14" s="15" t="s">
        <v>17</v>
      </c>
      <c r="H14" s="128"/>
      <c r="I14" s="120"/>
      <c r="J14" t="s">
        <v>79</v>
      </c>
    </row>
    <row r="15" spans="1:10" ht="13.5" thickBot="1">
      <c r="A15" s="17">
        <v>1</v>
      </c>
      <c r="B15" s="32" t="s">
        <v>18</v>
      </c>
      <c r="C15" s="4">
        <v>3</v>
      </c>
      <c r="D15" s="4">
        <v>4</v>
      </c>
      <c r="E15" s="3">
        <v>5</v>
      </c>
      <c r="F15" s="4">
        <v>6</v>
      </c>
      <c r="G15" s="4">
        <v>7</v>
      </c>
      <c r="H15" s="63">
        <v>8</v>
      </c>
      <c r="I15" s="120"/>
      <c r="J15" t="s">
        <v>78</v>
      </c>
    </row>
    <row r="16" spans="1:10">
      <c r="A16" s="103" t="s">
        <v>19</v>
      </c>
      <c r="B16" s="78"/>
      <c r="C16" s="64"/>
      <c r="D16" s="64"/>
      <c r="E16" s="64"/>
      <c r="F16" s="64"/>
      <c r="G16" s="64"/>
      <c r="H16" s="71"/>
      <c r="I16" s="47"/>
      <c r="J16" t="s">
        <v>81</v>
      </c>
    </row>
    <row r="17" spans="1:10">
      <c r="A17" s="104" t="s">
        <v>20</v>
      </c>
      <c r="B17" s="89" t="s">
        <v>21</v>
      </c>
      <c r="C17" s="52">
        <v>4135408.52</v>
      </c>
      <c r="D17" s="66"/>
      <c r="E17" s="94">
        <f>C17</f>
        <v>4135408.52</v>
      </c>
      <c r="F17" s="52">
        <v>4474605.96</v>
      </c>
      <c r="G17" s="66"/>
      <c r="H17" s="95">
        <f>F17</f>
        <v>4474605.96</v>
      </c>
      <c r="I17" s="47"/>
      <c r="J17" t="s">
        <v>82</v>
      </c>
    </row>
    <row r="18" spans="1:10" ht="20.25" customHeight="1">
      <c r="A18" s="105" t="s">
        <v>84</v>
      </c>
      <c r="B18" s="89" t="s">
        <v>22</v>
      </c>
      <c r="C18" s="52">
        <v>3950889.05</v>
      </c>
      <c r="D18" s="72"/>
      <c r="E18" s="94">
        <f>C18</f>
        <v>3950889.05</v>
      </c>
      <c r="F18" s="40">
        <v>4303003.17</v>
      </c>
      <c r="G18" s="72"/>
      <c r="H18" s="95">
        <f>F18</f>
        <v>4303003.17</v>
      </c>
    </row>
    <row r="19" spans="1:10" ht="22.5" customHeight="1">
      <c r="A19" s="106" t="s">
        <v>83</v>
      </c>
      <c r="B19" s="89" t="s">
        <v>62</v>
      </c>
      <c r="C19" s="37">
        <v>3950889.05</v>
      </c>
      <c r="D19" s="72"/>
      <c r="E19" s="94">
        <f>C19</f>
        <v>3950889.05</v>
      </c>
      <c r="F19" s="38">
        <v>4303003.17</v>
      </c>
      <c r="G19" s="72"/>
      <c r="H19" s="95">
        <f>F19</f>
        <v>4303003.17</v>
      </c>
    </row>
    <row r="20" spans="1:10" ht="20.25" customHeight="1">
      <c r="A20" s="104" t="s">
        <v>23</v>
      </c>
      <c r="B20" s="90" t="s">
        <v>24</v>
      </c>
      <c r="C20" s="59">
        <f>$C$17-$C$18</f>
        <v>184519.47</v>
      </c>
      <c r="D20" s="59">
        <f>$D$17-$D$18</f>
        <v>0</v>
      </c>
      <c r="E20" s="59">
        <f>$E$17-$E$18</f>
        <v>184519.47</v>
      </c>
      <c r="F20" s="59">
        <f>$F$17-$F$18</f>
        <v>171602.79</v>
      </c>
      <c r="G20" s="59">
        <f>$G$17-$G$18</f>
        <v>0</v>
      </c>
      <c r="H20" s="60">
        <f>$H$17-$H$18</f>
        <v>171602.79</v>
      </c>
    </row>
    <row r="21" spans="1:10" ht="20.25" customHeight="1">
      <c r="A21" s="107" t="s">
        <v>25</v>
      </c>
      <c r="B21" s="91" t="s">
        <v>26</v>
      </c>
      <c r="C21" s="52"/>
      <c r="D21" s="72"/>
      <c r="E21" s="94">
        <f>C21</f>
        <v>0</v>
      </c>
      <c r="F21" s="52"/>
      <c r="G21" s="73"/>
      <c r="H21" s="95">
        <f>F21</f>
        <v>0</v>
      </c>
    </row>
    <row r="22" spans="1:10" ht="20.25" customHeight="1">
      <c r="A22" s="105" t="s">
        <v>85</v>
      </c>
      <c r="B22" s="89" t="s">
        <v>27</v>
      </c>
      <c r="C22" s="52"/>
      <c r="D22" s="72"/>
      <c r="E22" s="94">
        <f>C22</f>
        <v>0</v>
      </c>
      <c r="F22" s="52"/>
      <c r="G22" s="73"/>
      <c r="H22" s="95">
        <f>F22</f>
        <v>0</v>
      </c>
    </row>
    <row r="23" spans="1:10" ht="22.5">
      <c r="A23" s="106" t="s">
        <v>87</v>
      </c>
      <c r="B23" s="89" t="s">
        <v>86</v>
      </c>
      <c r="C23" s="37"/>
      <c r="D23" s="72"/>
      <c r="E23" s="94">
        <f>C23</f>
        <v>0</v>
      </c>
      <c r="F23" s="38"/>
      <c r="G23" s="72"/>
      <c r="H23" s="96">
        <f>F23</f>
        <v>0</v>
      </c>
    </row>
    <row r="24" spans="1:10" ht="20.25" customHeight="1">
      <c r="A24" s="105" t="s">
        <v>28</v>
      </c>
      <c r="B24" s="89" t="s">
        <v>29</v>
      </c>
      <c r="C24" s="61">
        <f>$C$21-$C$22</f>
        <v>0</v>
      </c>
      <c r="D24" s="61">
        <f>$D$21-$D$22</f>
        <v>0</v>
      </c>
      <c r="E24" s="61">
        <f>$E$21-$E$22</f>
        <v>0</v>
      </c>
      <c r="F24" s="61">
        <f>$F$21-$F$22</f>
        <v>0</v>
      </c>
      <c r="G24" s="61">
        <f>$G$21-$G$22</f>
        <v>0</v>
      </c>
      <c r="H24" s="62">
        <f>$H$21-$H$22</f>
        <v>0</v>
      </c>
    </row>
    <row r="25" spans="1:10" ht="20.25" customHeight="1">
      <c r="A25" s="105" t="s">
        <v>88</v>
      </c>
      <c r="B25" s="89" t="s">
        <v>30</v>
      </c>
      <c r="C25" s="37">
        <v>1137584.31</v>
      </c>
      <c r="D25" s="72"/>
      <c r="E25" s="94">
        <f>$C$25</f>
        <v>1137584.31</v>
      </c>
      <c r="F25" s="38">
        <v>1137584.31</v>
      </c>
      <c r="G25" s="73"/>
      <c r="H25" s="95">
        <f t="shared" ref="H25:H35" si="0">F25</f>
        <v>1137584.31</v>
      </c>
    </row>
    <row r="26" spans="1:10" ht="20.25" customHeight="1">
      <c r="A26" s="105" t="s">
        <v>89</v>
      </c>
      <c r="B26" s="89" t="s">
        <v>31</v>
      </c>
      <c r="C26" s="37">
        <v>268274.67</v>
      </c>
      <c r="D26" s="72"/>
      <c r="E26" s="94">
        <f>$C$26</f>
        <v>268274.67</v>
      </c>
      <c r="F26" s="38">
        <v>363097.15</v>
      </c>
      <c r="G26" s="73"/>
      <c r="H26" s="95">
        <f t="shared" si="0"/>
        <v>363097.15</v>
      </c>
    </row>
    <row r="27" spans="1:10" ht="23.25" customHeight="1">
      <c r="A27" s="108" t="s">
        <v>91</v>
      </c>
      <c r="B27" s="90" t="s">
        <v>90</v>
      </c>
      <c r="C27" s="43"/>
      <c r="D27" s="74"/>
      <c r="E27" s="97">
        <f>$C$27</f>
        <v>0</v>
      </c>
      <c r="F27" s="44"/>
      <c r="G27" s="77"/>
      <c r="H27" s="96">
        <f t="shared" si="0"/>
        <v>0</v>
      </c>
    </row>
    <row r="28" spans="1:10" ht="24" customHeight="1">
      <c r="A28" s="109" t="s">
        <v>92</v>
      </c>
      <c r="B28" s="89" t="s">
        <v>50</v>
      </c>
      <c r="C28" s="43"/>
      <c r="D28" s="72"/>
      <c r="E28" s="97">
        <f>$C$28</f>
        <v>0</v>
      </c>
      <c r="F28" s="44"/>
      <c r="G28" s="73"/>
      <c r="H28" s="96">
        <f t="shared" si="0"/>
        <v>0</v>
      </c>
    </row>
    <row r="29" spans="1:10" ht="22.5">
      <c r="A29" s="110" t="s">
        <v>93</v>
      </c>
      <c r="B29" s="91" t="s">
        <v>51</v>
      </c>
      <c r="C29" s="37"/>
      <c r="D29" s="72"/>
      <c r="E29" s="94">
        <f>$C$29</f>
        <v>0</v>
      </c>
      <c r="F29" s="38"/>
      <c r="G29" s="73"/>
      <c r="H29" s="95">
        <f t="shared" si="0"/>
        <v>0</v>
      </c>
    </row>
    <row r="30" spans="1:10" ht="20.25" customHeight="1">
      <c r="A30" s="109" t="s">
        <v>94</v>
      </c>
      <c r="B30" s="89" t="s">
        <v>63</v>
      </c>
      <c r="C30" s="37"/>
      <c r="D30" s="72"/>
      <c r="E30" s="94">
        <f>$C$30</f>
        <v>0</v>
      </c>
      <c r="F30" s="38"/>
      <c r="G30" s="73"/>
      <c r="H30" s="95">
        <f t="shared" si="0"/>
        <v>0</v>
      </c>
    </row>
    <row r="31" spans="1:10" ht="22.5">
      <c r="A31" s="111" t="s">
        <v>91</v>
      </c>
      <c r="B31" s="89" t="s">
        <v>95</v>
      </c>
      <c r="C31" s="37"/>
      <c r="D31" s="72"/>
      <c r="E31" s="94">
        <f>$C$31</f>
        <v>0</v>
      </c>
      <c r="F31" s="38"/>
      <c r="G31" s="73"/>
      <c r="H31" s="95">
        <f t="shared" si="0"/>
        <v>0</v>
      </c>
    </row>
    <row r="32" spans="1:10" ht="20.25" customHeight="1">
      <c r="A32" s="109" t="s">
        <v>32</v>
      </c>
      <c r="B32" s="89" t="s">
        <v>64</v>
      </c>
      <c r="C32" s="37"/>
      <c r="D32" s="72"/>
      <c r="E32" s="94">
        <f>$C$32</f>
        <v>0</v>
      </c>
      <c r="F32" s="38"/>
      <c r="G32" s="73"/>
      <c r="H32" s="95">
        <f t="shared" si="0"/>
        <v>0</v>
      </c>
    </row>
    <row r="33" spans="1:8" ht="22.5">
      <c r="A33" s="109" t="s">
        <v>96</v>
      </c>
      <c r="B33" s="89" t="s">
        <v>65</v>
      </c>
      <c r="C33" s="37">
        <v>164563414.72999999</v>
      </c>
      <c r="D33" s="72"/>
      <c r="E33" s="94">
        <f>$C$33</f>
        <v>164563414.72999999</v>
      </c>
      <c r="F33" s="38">
        <v>177227076.46000001</v>
      </c>
      <c r="G33" s="73"/>
      <c r="H33" s="95">
        <f t="shared" si="0"/>
        <v>177227076.46000001</v>
      </c>
    </row>
    <row r="34" spans="1:8" ht="22.5">
      <c r="A34" s="109" t="s">
        <v>66</v>
      </c>
      <c r="B34" s="90" t="s">
        <v>33</v>
      </c>
      <c r="C34" s="43"/>
      <c r="D34" s="74"/>
      <c r="E34" s="94">
        <f>$C$34</f>
        <v>0</v>
      </c>
      <c r="F34" s="44"/>
      <c r="G34" s="77"/>
      <c r="H34" s="95">
        <f t="shared" si="0"/>
        <v>0</v>
      </c>
    </row>
    <row r="35" spans="1:8" ht="20.25" customHeight="1" thickBot="1">
      <c r="A35" s="109" t="s">
        <v>98</v>
      </c>
      <c r="B35" s="92" t="s">
        <v>97</v>
      </c>
      <c r="C35" s="39">
        <v>4337553.25</v>
      </c>
      <c r="D35" s="75"/>
      <c r="E35" s="94">
        <f>$C$35</f>
        <v>4337553.25</v>
      </c>
      <c r="F35" s="42">
        <v>5302158.37</v>
      </c>
      <c r="G35" s="76"/>
      <c r="H35" s="95">
        <f t="shared" si="0"/>
        <v>5302158.37</v>
      </c>
    </row>
    <row r="36" spans="1:8" ht="34.5" thickBot="1">
      <c r="A36" s="112" t="s">
        <v>99</v>
      </c>
      <c r="B36" s="93" t="s">
        <v>35</v>
      </c>
      <c r="C36" s="56">
        <f>C20+C24+C25+C26+C28+C30+C32+C33+C34+C35</f>
        <v>170491346.43000001</v>
      </c>
      <c r="D36" s="56">
        <f>D20+D24+D25+D26+D28+D30+D32+D33+D34+D35</f>
        <v>0</v>
      </c>
      <c r="E36" s="56">
        <f>E20+E24+E25+E26+E30+E28+E32+E33+E34+E35</f>
        <v>170491346.43000001</v>
      </c>
      <c r="F36" s="56">
        <f>F20+F24+F25+F26+F30+F28+F32+F33+F34+F35</f>
        <v>184201519.08000001</v>
      </c>
      <c r="G36" s="56">
        <f>G20+G24+G25+G26+G30+G28+G32+G33+G34+G35</f>
        <v>0</v>
      </c>
      <c r="H36" s="57">
        <f>H20+H24+H25+H26+H28+H30+H32+H33+H34+H35</f>
        <v>184201519.08000001</v>
      </c>
    </row>
    <row r="37" spans="1:8">
      <c r="A37" s="21"/>
      <c r="B37" s="19"/>
      <c r="C37" s="22"/>
      <c r="D37" s="22"/>
      <c r="E37" s="22"/>
      <c r="F37" s="22"/>
      <c r="H37" s="26" t="s">
        <v>56</v>
      </c>
    </row>
    <row r="38" spans="1:8">
      <c r="A38" s="137" t="s">
        <v>7</v>
      </c>
      <c r="B38" s="122" t="s">
        <v>8</v>
      </c>
      <c r="C38" s="141" t="s">
        <v>9</v>
      </c>
      <c r="D38" s="142"/>
      <c r="E38" s="143"/>
      <c r="F38" s="132" t="s">
        <v>10</v>
      </c>
      <c r="G38" s="133"/>
      <c r="H38" s="133"/>
    </row>
    <row r="39" spans="1:8">
      <c r="A39" s="138"/>
      <c r="B39" s="123"/>
      <c r="C39" s="15" t="s">
        <v>11</v>
      </c>
      <c r="D39" s="15" t="s">
        <v>12</v>
      </c>
      <c r="E39" s="129" t="s">
        <v>13</v>
      </c>
      <c r="F39" s="2" t="s">
        <v>11</v>
      </c>
      <c r="G39" s="16" t="s">
        <v>12</v>
      </c>
      <c r="H39" s="126" t="s">
        <v>13</v>
      </c>
    </row>
    <row r="40" spans="1:8">
      <c r="A40" s="138"/>
      <c r="B40" s="123"/>
      <c r="C40" s="15" t="s">
        <v>14</v>
      </c>
      <c r="D40" s="15" t="s">
        <v>15</v>
      </c>
      <c r="E40" s="130"/>
      <c r="F40" s="1" t="s">
        <v>14</v>
      </c>
      <c r="G40" s="15" t="s">
        <v>15</v>
      </c>
      <c r="H40" s="127"/>
    </row>
    <row r="41" spans="1:8">
      <c r="A41" s="139"/>
      <c r="B41" s="124"/>
      <c r="C41" s="15" t="s">
        <v>16</v>
      </c>
      <c r="D41" s="15" t="s">
        <v>17</v>
      </c>
      <c r="E41" s="131"/>
      <c r="F41" s="1" t="s">
        <v>16</v>
      </c>
      <c r="G41" s="15" t="s">
        <v>17</v>
      </c>
      <c r="H41" s="128"/>
    </row>
    <row r="42" spans="1:8" ht="13.5" thickBot="1">
      <c r="A42" s="17">
        <v>1</v>
      </c>
      <c r="B42" s="32" t="s">
        <v>18</v>
      </c>
      <c r="C42" s="35">
        <v>3</v>
      </c>
      <c r="D42" s="35">
        <v>4</v>
      </c>
      <c r="E42" s="35">
        <v>5</v>
      </c>
      <c r="F42" s="35">
        <v>6</v>
      </c>
      <c r="G42" s="35">
        <v>7</v>
      </c>
      <c r="H42" s="36">
        <v>8</v>
      </c>
    </row>
    <row r="43" spans="1:8">
      <c r="A43" s="103" t="s">
        <v>34</v>
      </c>
      <c r="B43" s="78"/>
      <c r="C43" s="64"/>
      <c r="D43" s="64"/>
      <c r="E43" s="64"/>
      <c r="F43" s="64"/>
      <c r="G43" s="64"/>
      <c r="H43" s="65"/>
    </row>
    <row r="44" spans="1:8">
      <c r="A44" s="105" t="s">
        <v>100</v>
      </c>
      <c r="B44" s="84" t="s">
        <v>67</v>
      </c>
      <c r="C44" s="61">
        <f t="shared" ref="C44:H44" si="1">C45+C46+C50</f>
        <v>39649.360000000001</v>
      </c>
      <c r="D44" s="61">
        <f t="shared" si="1"/>
        <v>43837.43</v>
      </c>
      <c r="E44" s="61">
        <f t="shared" si="1"/>
        <v>83486.789999999994</v>
      </c>
      <c r="F44" s="61">
        <f t="shared" si="1"/>
        <v>26224.639999999999</v>
      </c>
      <c r="G44" s="61">
        <f t="shared" si="1"/>
        <v>157048.73000000001</v>
      </c>
      <c r="H44" s="62">
        <f t="shared" si="1"/>
        <v>183273.37</v>
      </c>
    </row>
    <row r="45" spans="1:8" ht="33.75">
      <c r="A45" s="108" t="s">
        <v>101</v>
      </c>
      <c r="B45" s="84" t="s">
        <v>68</v>
      </c>
      <c r="C45" s="37"/>
      <c r="D45" s="40">
        <v>43837.43</v>
      </c>
      <c r="E45" s="94">
        <f>$D$45+$C$45</f>
        <v>43837.43</v>
      </c>
      <c r="F45" s="38"/>
      <c r="G45" s="41">
        <v>157048.73000000001</v>
      </c>
      <c r="H45" s="95">
        <f t="shared" ref="H45:H67" si="2">SUM(F45:G45)</f>
        <v>157048.73000000001</v>
      </c>
    </row>
    <row r="46" spans="1:8" ht="20.25" customHeight="1">
      <c r="A46" s="106" t="s">
        <v>102</v>
      </c>
      <c r="B46" s="84" t="s">
        <v>69</v>
      </c>
      <c r="C46" s="37"/>
      <c r="D46" s="40"/>
      <c r="E46" s="94">
        <f>$D$46+$C$46</f>
        <v>0</v>
      </c>
      <c r="F46" s="38"/>
      <c r="G46" s="46"/>
      <c r="H46" s="95">
        <f t="shared" si="2"/>
        <v>0</v>
      </c>
    </row>
    <row r="47" spans="1:8" ht="22.5">
      <c r="A47" s="106" t="s">
        <v>105</v>
      </c>
      <c r="B47" s="84" t="s">
        <v>103</v>
      </c>
      <c r="C47" s="37"/>
      <c r="D47" s="40"/>
      <c r="E47" s="94">
        <f>$D$47+$C$47</f>
        <v>0</v>
      </c>
      <c r="F47" s="38"/>
      <c r="G47" s="46"/>
      <c r="H47" s="95">
        <f t="shared" si="2"/>
        <v>0</v>
      </c>
    </row>
    <row r="48" spans="1:8" ht="22.5">
      <c r="A48" s="113" t="s">
        <v>110</v>
      </c>
      <c r="B48" s="84" t="s">
        <v>104</v>
      </c>
      <c r="C48" s="37"/>
      <c r="D48" s="40"/>
      <c r="E48" s="94">
        <f>$D$48+$C$48</f>
        <v>0</v>
      </c>
      <c r="F48" s="38"/>
      <c r="G48" s="46"/>
      <c r="H48" s="95">
        <f t="shared" si="2"/>
        <v>0</v>
      </c>
    </row>
    <row r="49" spans="1:8" ht="19.5" customHeight="1">
      <c r="A49" s="108" t="s">
        <v>107</v>
      </c>
      <c r="B49" s="84" t="s">
        <v>106</v>
      </c>
      <c r="C49" s="37"/>
      <c r="D49" s="40"/>
      <c r="E49" s="94">
        <f>$D$49+$C$49</f>
        <v>0</v>
      </c>
      <c r="F49" s="38"/>
      <c r="G49" s="46"/>
      <c r="H49" s="95">
        <f t="shared" si="2"/>
        <v>0</v>
      </c>
    </row>
    <row r="50" spans="1:8" ht="19.5" customHeight="1">
      <c r="A50" s="108" t="s">
        <v>109</v>
      </c>
      <c r="B50" s="84" t="s">
        <v>108</v>
      </c>
      <c r="C50" s="37">
        <v>39649.360000000001</v>
      </c>
      <c r="D50" s="40"/>
      <c r="E50" s="94">
        <f>$D$50+$C$50</f>
        <v>39649.360000000001</v>
      </c>
      <c r="F50" s="38">
        <v>26224.639999999999</v>
      </c>
      <c r="G50" s="46"/>
      <c r="H50" s="95">
        <f t="shared" si="2"/>
        <v>26224.639999999999</v>
      </c>
    </row>
    <row r="51" spans="1:8" ht="22.5">
      <c r="A51" s="105" t="s">
        <v>111</v>
      </c>
      <c r="B51" s="84" t="s">
        <v>36</v>
      </c>
      <c r="C51" s="37">
        <v>18019899.879999999</v>
      </c>
      <c r="D51" s="40">
        <v>0</v>
      </c>
      <c r="E51" s="94">
        <f>$D$51+$C$51</f>
        <v>18019899.879999999</v>
      </c>
      <c r="F51" s="38">
        <v>32380539.719999999</v>
      </c>
      <c r="G51" s="46">
        <v>0</v>
      </c>
      <c r="H51" s="95">
        <f t="shared" si="2"/>
        <v>32380539.719999999</v>
      </c>
    </row>
    <row r="52" spans="1:8" ht="22.5">
      <c r="A52" s="106" t="s">
        <v>112</v>
      </c>
      <c r="B52" s="91" t="s">
        <v>37</v>
      </c>
      <c r="C52" s="37"/>
      <c r="D52" s="40"/>
      <c r="E52" s="94">
        <f>$D$52+$C$52</f>
        <v>0</v>
      </c>
      <c r="F52" s="38"/>
      <c r="G52" s="40"/>
      <c r="H52" s="95">
        <f t="shared" si="2"/>
        <v>0</v>
      </c>
    </row>
    <row r="53" spans="1:8" ht="22.5">
      <c r="A53" s="107" t="s">
        <v>114</v>
      </c>
      <c r="B53" s="89" t="s">
        <v>113</v>
      </c>
      <c r="C53" s="37">
        <v>0</v>
      </c>
      <c r="D53" s="40">
        <v>0</v>
      </c>
      <c r="E53" s="94">
        <f>$D$53+$C$53</f>
        <v>0</v>
      </c>
      <c r="F53" s="38">
        <v>0</v>
      </c>
      <c r="G53" s="40">
        <v>0</v>
      </c>
      <c r="H53" s="95">
        <f t="shared" si="2"/>
        <v>0</v>
      </c>
    </row>
    <row r="54" spans="1:8" ht="22.5">
      <c r="A54" s="106" t="s">
        <v>116</v>
      </c>
      <c r="B54" s="90" t="s">
        <v>115</v>
      </c>
      <c r="C54" s="43"/>
      <c r="D54" s="49"/>
      <c r="E54" s="94">
        <f>$D$54+$C$54</f>
        <v>0</v>
      </c>
      <c r="F54" s="44"/>
      <c r="G54" s="49"/>
      <c r="H54" s="98">
        <f t="shared" si="2"/>
        <v>0</v>
      </c>
    </row>
    <row r="55" spans="1:8">
      <c r="A55" s="114" t="s">
        <v>118</v>
      </c>
      <c r="B55" s="84" t="s">
        <v>38</v>
      </c>
      <c r="C55" s="43">
        <v>0</v>
      </c>
      <c r="D55" s="49">
        <v>0</v>
      </c>
      <c r="E55" s="94">
        <f>$D$55+$C$55</f>
        <v>0</v>
      </c>
      <c r="F55" s="44">
        <v>0</v>
      </c>
      <c r="G55" s="49">
        <v>0</v>
      </c>
      <c r="H55" s="98">
        <f t="shared" si="2"/>
        <v>0</v>
      </c>
    </row>
    <row r="56" spans="1:8" ht="22.5">
      <c r="A56" s="106" t="s">
        <v>93</v>
      </c>
      <c r="B56" s="84" t="s">
        <v>117</v>
      </c>
      <c r="C56" s="43"/>
      <c r="D56" s="49"/>
      <c r="E56" s="94">
        <f>$D$56+$C$56</f>
        <v>0</v>
      </c>
      <c r="F56" s="44"/>
      <c r="G56" s="49"/>
      <c r="H56" s="98">
        <f t="shared" si="2"/>
        <v>0</v>
      </c>
    </row>
    <row r="57" spans="1:8" ht="20.100000000000001" customHeight="1">
      <c r="A57" s="106" t="s">
        <v>119</v>
      </c>
      <c r="B57" s="85" t="s">
        <v>120</v>
      </c>
      <c r="C57" s="43">
        <v>1145306088.77</v>
      </c>
      <c r="D57" s="49"/>
      <c r="E57" s="94">
        <f>$D$57+$C$57</f>
        <v>1145306088.77</v>
      </c>
      <c r="F57" s="44">
        <v>1276662936.95</v>
      </c>
      <c r="G57" s="49"/>
      <c r="H57" s="98">
        <f t="shared" si="2"/>
        <v>1276662936.95</v>
      </c>
    </row>
    <row r="58" spans="1:8" ht="22.5">
      <c r="A58" s="106" t="s">
        <v>93</v>
      </c>
      <c r="B58" s="85" t="s">
        <v>121</v>
      </c>
      <c r="C58" s="43">
        <v>891572391.21000004</v>
      </c>
      <c r="D58" s="49"/>
      <c r="E58" s="94">
        <f>$D$58+$C$58</f>
        <v>891572391.21000004</v>
      </c>
      <c r="F58" s="44">
        <v>1072025255.4400001</v>
      </c>
      <c r="G58" s="49"/>
      <c r="H58" s="98">
        <f t="shared" si="2"/>
        <v>1072025255.4400001</v>
      </c>
    </row>
    <row r="59" spans="1:8" ht="24.75" customHeight="1">
      <c r="A59" s="114" t="s">
        <v>124</v>
      </c>
      <c r="B59" s="84" t="s">
        <v>122</v>
      </c>
      <c r="C59" s="43">
        <v>35962388.240000002</v>
      </c>
      <c r="D59" s="49"/>
      <c r="E59" s="94">
        <f>$D$59+$C$59</f>
        <v>35962388.240000002</v>
      </c>
      <c r="F59" s="44">
        <v>22261687.100000001</v>
      </c>
      <c r="G59" s="49"/>
      <c r="H59" s="98">
        <f t="shared" si="2"/>
        <v>22261687.100000001</v>
      </c>
    </row>
    <row r="60" spans="1:8" ht="22.5">
      <c r="A60" s="106" t="s">
        <v>125</v>
      </c>
      <c r="B60" s="84" t="s">
        <v>123</v>
      </c>
      <c r="C60" s="43">
        <v>9843544.7300000004</v>
      </c>
      <c r="D60" s="49"/>
      <c r="E60" s="94">
        <f>$D$60+$C$60</f>
        <v>9843544.7300000004</v>
      </c>
      <c r="F60" s="44">
        <v>9965090.8699999992</v>
      </c>
      <c r="G60" s="49"/>
      <c r="H60" s="98">
        <f t="shared" si="2"/>
        <v>9965090.8699999992</v>
      </c>
    </row>
    <row r="61" spans="1:8" ht="22.5">
      <c r="A61" s="107" t="s">
        <v>126</v>
      </c>
      <c r="B61" s="84" t="s">
        <v>39</v>
      </c>
      <c r="C61" s="43">
        <v>25652027.18</v>
      </c>
      <c r="D61" s="49"/>
      <c r="E61" s="94">
        <f>$D$61+$C$61</f>
        <v>25652027.18</v>
      </c>
      <c r="F61" s="44">
        <v>5600312.6900000004</v>
      </c>
      <c r="G61" s="49"/>
      <c r="H61" s="98">
        <f t="shared" si="2"/>
        <v>5600312.6900000004</v>
      </c>
    </row>
    <row r="62" spans="1:8" ht="22.5">
      <c r="A62" s="108" t="s">
        <v>125</v>
      </c>
      <c r="B62" s="84" t="s">
        <v>127</v>
      </c>
      <c r="C62" s="43"/>
      <c r="D62" s="49"/>
      <c r="E62" s="94">
        <f>$D$62+$C$62</f>
        <v>0</v>
      </c>
      <c r="F62" s="44"/>
      <c r="G62" s="49"/>
      <c r="H62" s="98">
        <f t="shared" si="2"/>
        <v>0</v>
      </c>
    </row>
    <row r="63" spans="1:8" ht="20.25" customHeight="1">
      <c r="A63" s="115" t="s">
        <v>128</v>
      </c>
      <c r="B63" s="84" t="s">
        <v>129</v>
      </c>
      <c r="C63" s="43"/>
      <c r="D63" s="49"/>
      <c r="E63" s="94">
        <f>$D$63+$C$63</f>
        <v>0</v>
      </c>
      <c r="F63" s="44"/>
      <c r="G63" s="49"/>
      <c r="H63" s="98">
        <f t="shared" si="2"/>
        <v>0</v>
      </c>
    </row>
    <row r="64" spans="1:8" ht="22.5">
      <c r="A64" s="116" t="s">
        <v>93</v>
      </c>
      <c r="B64" s="84" t="s">
        <v>130</v>
      </c>
      <c r="C64" s="43"/>
      <c r="D64" s="49"/>
      <c r="E64" s="94">
        <f>$D$64+$C$64</f>
        <v>0</v>
      </c>
      <c r="F64" s="44"/>
      <c r="G64" s="49"/>
      <c r="H64" s="98">
        <f t="shared" si="2"/>
        <v>0</v>
      </c>
    </row>
    <row r="65" spans="1:8" ht="19.5" customHeight="1">
      <c r="A65" s="117" t="s">
        <v>133</v>
      </c>
      <c r="B65" s="84" t="s">
        <v>131</v>
      </c>
      <c r="C65" s="43"/>
      <c r="D65" s="49"/>
      <c r="E65" s="94">
        <f>$D$65+$C$65</f>
        <v>0</v>
      </c>
      <c r="F65" s="44"/>
      <c r="G65" s="49"/>
      <c r="H65" s="98">
        <f t="shared" si="2"/>
        <v>0</v>
      </c>
    </row>
    <row r="66" spans="1:8" ht="22.5">
      <c r="A66" s="106" t="s">
        <v>74</v>
      </c>
      <c r="B66" s="84" t="s">
        <v>132</v>
      </c>
      <c r="C66" s="43"/>
      <c r="D66" s="49"/>
      <c r="E66" s="94">
        <f>$D$66+$C$66</f>
        <v>0</v>
      </c>
      <c r="F66" s="44"/>
      <c r="G66" s="49"/>
      <c r="H66" s="98">
        <f t="shared" si="2"/>
        <v>0</v>
      </c>
    </row>
    <row r="67" spans="1:8" ht="19.5" customHeight="1" thickBot="1">
      <c r="A67" s="114" t="s">
        <v>134</v>
      </c>
      <c r="B67" s="84" t="s">
        <v>40</v>
      </c>
      <c r="C67" s="43"/>
      <c r="D67" s="49"/>
      <c r="E67" s="94">
        <f>$D$67+$C$67</f>
        <v>0</v>
      </c>
      <c r="F67" s="44"/>
      <c r="G67" s="49"/>
      <c r="H67" s="98">
        <f t="shared" si="2"/>
        <v>0</v>
      </c>
    </row>
    <row r="68" spans="1:8" ht="37.5" customHeight="1" thickBot="1">
      <c r="A68" s="118" t="s">
        <v>135</v>
      </c>
      <c r="B68" s="87" t="s">
        <v>136</v>
      </c>
      <c r="C68" s="56">
        <f t="shared" ref="C68:H68" si="3">C44+C51+C53+C55+C57+C59+C61+C63+C65+C67</f>
        <v>1224980053.4300001</v>
      </c>
      <c r="D68" s="56">
        <f t="shared" si="3"/>
        <v>43837.43</v>
      </c>
      <c r="E68" s="56">
        <f t="shared" si="3"/>
        <v>1225023890.8599999</v>
      </c>
      <c r="F68" s="56">
        <f t="shared" si="3"/>
        <v>1336931701.0999999</v>
      </c>
      <c r="G68" s="56">
        <f t="shared" si="3"/>
        <v>157048.73000000001</v>
      </c>
      <c r="H68" s="57">
        <f t="shared" si="3"/>
        <v>1337088749.8299999</v>
      </c>
    </row>
    <row r="69" spans="1:8" ht="19.5" customHeight="1" thickBot="1">
      <c r="A69" s="118" t="s">
        <v>138</v>
      </c>
      <c r="B69" s="87" t="s">
        <v>137</v>
      </c>
      <c r="C69" s="101">
        <f>$C$36+$C$68</f>
        <v>1395471399.8599999</v>
      </c>
      <c r="D69" s="101">
        <f>$D$36+$D$68</f>
        <v>43837.43</v>
      </c>
      <c r="E69" s="101">
        <f>$E$36+$E$68</f>
        <v>1395515237.29</v>
      </c>
      <c r="F69" s="101">
        <f>$F$36+$F$68</f>
        <v>1521133220.1800001</v>
      </c>
      <c r="G69" s="101">
        <f>$G$36+$G$68</f>
        <v>157048.73000000001</v>
      </c>
      <c r="H69" s="102">
        <f>$H$36+$H$68</f>
        <v>1521290268.9100001</v>
      </c>
    </row>
    <row r="70" spans="1:8">
      <c r="A70" s="20"/>
      <c r="B70" s="23"/>
      <c r="C70" s="24"/>
      <c r="D70" s="24"/>
      <c r="E70" s="24"/>
      <c r="F70" s="24"/>
      <c r="H70" s="26" t="s">
        <v>139</v>
      </c>
    </row>
    <row r="71" spans="1:8">
      <c r="A71" s="137" t="s">
        <v>41</v>
      </c>
      <c r="B71" s="122" t="s">
        <v>8</v>
      </c>
      <c r="C71" s="141" t="s">
        <v>9</v>
      </c>
      <c r="D71" s="142"/>
      <c r="E71" s="143"/>
      <c r="F71" s="132" t="s">
        <v>10</v>
      </c>
      <c r="G71" s="133"/>
      <c r="H71" s="133"/>
    </row>
    <row r="72" spans="1:8">
      <c r="A72" s="138"/>
      <c r="B72" s="123"/>
      <c r="C72" s="15" t="s">
        <v>11</v>
      </c>
      <c r="D72" s="15" t="s">
        <v>12</v>
      </c>
      <c r="E72" s="129" t="s">
        <v>13</v>
      </c>
      <c r="F72" s="2" t="s">
        <v>11</v>
      </c>
      <c r="G72" s="16" t="s">
        <v>12</v>
      </c>
      <c r="H72" s="126" t="s">
        <v>13</v>
      </c>
    </row>
    <row r="73" spans="1:8">
      <c r="A73" s="138"/>
      <c r="B73" s="123"/>
      <c r="C73" s="15" t="s">
        <v>14</v>
      </c>
      <c r="D73" s="15" t="s">
        <v>15</v>
      </c>
      <c r="E73" s="130"/>
      <c r="F73" s="1" t="s">
        <v>14</v>
      </c>
      <c r="G73" s="15" t="s">
        <v>15</v>
      </c>
      <c r="H73" s="127"/>
    </row>
    <row r="74" spans="1:8">
      <c r="A74" s="139"/>
      <c r="B74" s="124"/>
      <c r="C74" s="15" t="s">
        <v>16</v>
      </c>
      <c r="D74" s="15" t="s">
        <v>17</v>
      </c>
      <c r="E74" s="131"/>
      <c r="F74" s="1" t="s">
        <v>16</v>
      </c>
      <c r="G74" s="15" t="s">
        <v>17</v>
      </c>
      <c r="H74" s="128"/>
    </row>
    <row r="75" spans="1:8" ht="13.5" thickBot="1">
      <c r="A75" s="17">
        <v>1</v>
      </c>
      <c r="B75" s="18" t="s">
        <v>18</v>
      </c>
      <c r="C75" s="35">
        <v>3</v>
      </c>
      <c r="D75" s="35">
        <v>4</v>
      </c>
      <c r="E75" s="35">
        <v>5</v>
      </c>
      <c r="F75" s="35">
        <v>6</v>
      </c>
      <c r="G75" s="35">
        <v>7</v>
      </c>
      <c r="H75" s="36">
        <v>8</v>
      </c>
    </row>
    <row r="76" spans="1:8">
      <c r="A76" s="119" t="s">
        <v>42</v>
      </c>
      <c r="B76" s="79"/>
      <c r="C76" s="53"/>
      <c r="D76" s="53"/>
      <c r="E76" s="53"/>
      <c r="F76" s="53"/>
      <c r="G76" s="53"/>
      <c r="H76" s="54"/>
    </row>
    <row r="77" spans="1:8" ht="22.5">
      <c r="A77" s="114" t="s">
        <v>140</v>
      </c>
      <c r="B77" s="84" t="s">
        <v>141</v>
      </c>
      <c r="C77" s="37">
        <v>39172900</v>
      </c>
      <c r="D77" s="80"/>
      <c r="E77" s="94">
        <f>SUM(C77:D77)</f>
        <v>39172900</v>
      </c>
      <c r="F77" s="38">
        <v>39172900</v>
      </c>
      <c r="G77" s="80"/>
      <c r="H77" s="95">
        <f>SUM(F77:G77)</f>
        <v>39172900</v>
      </c>
    </row>
    <row r="78" spans="1:8" ht="22.5">
      <c r="A78" s="108" t="s">
        <v>93</v>
      </c>
      <c r="B78" s="84" t="s">
        <v>142</v>
      </c>
      <c r="C78" s="37">
        <v>11627200</v>
      </c>
      <c r="D78" s="66"/>
      <c r="E78" s="94">
        <f>SUM(C78:D78)</f>
        <v>11627200</v>
      </c>
      <c r="F78" s="38">
        <v>11994000</v>
      </c>
      <c r="G78" s="81"/>
      <c r="H78" s="95">
        <f>SUM(F78:G78)</f>
        <v>11994000</v>
      </c>
    </row>
    <row r="79" spans="1:8" ht="24" customHeight="1">
      <c r="A79" s="105" t="s">
        <v>144</v>
      </c>
      <c r="B79" s="84" t="s">
        <v>143</v>
      </c>
      <c r="C79" s="37">
        <v>1750479.8</v>
      </c>
      <c r="D79" s="37"/>
      <c r="E79" s="94">
        <f>SUM(C79:D79)</f>
        <v>1750479.8</v>
      </c>
      <c r="F79" s="38">
        <v>1915205.05</v>
      </c>
      <c r="G79" s="38"/>
      <c r="H79" s="95">
        <f>SUM(F79:G79)</f>
        <v>1915205.05</v>
      </c>
    </row>
    <row r="80" spans="1:8" ht="22.5">
      <c r="A80" s="108" t="s">
        <v>125</v>
      </c>
      <c r="B80" s="84" t="s">
        <v>145</v>
      </c>
      <c r="C80" s="37"/>
      <c r="D80" s="37"/>
      <c r="E80" s="94">
        <f>SUM(C80:D80)</f>
        <v>0</v>
      </c>
      <c r="F80" s="38"/>
      <c r="G80" s="38"/>
      <c r="H80" s="95">
        <f>SUM(F80:G80)</f>
        <v>0</v>
      </c>
    </row>
    <row r="81" spans="1:8">
      <c r="A81" s="107" t="s">
        <v>147</v>
      </c>
      <c r="B81" s="84" t="s">
        <v>146</v>
      </c>
      <c r="C81" s="37">
        <v>615527.34</v>
      </c>
      <c r="D81" s="66"/>
      <c r="E81" s="94">
        <f>SUM(C81:D81)</f>
        <v>615527.34</v>
      </c>
      <c r="F81" s="38">
        <v>401308.82</v>
      </c>
      <c r="G81" s="81"/>
      <c r="H81" s="95">
        <f>SUM(F81:G81)</f>
        <v>401308.82</v>
      </c>
    </row>
    <row r="82" spans="1:8">
      <c r="A82" s="107" t="s">
        <v>149</v>
      </c>
      <c r="B82" s="84" t="s">
        <v>148</v>
      </c>
      <c r="C82" s="61">
        <f t="shared" ref="C82:H82" si="4">C83+C84+C85+C86</f>
        <v>0</v>
      </c>
      <c r="D82" s="61">
        <f t="shared" si="4"/>
        <v>43837.43</v>
      </c>
      <c r="E82" s="61">
        <f t="shared" si="4"/>
        <v>43837.43</v>
      </c>
      <c r="F82" s="61">
        <f t="shared" si="4"/>
        <v>0</v>
      </c>
      <c r="G82" s="61">
        <f t="shared" si="4"/>
        <v>157048.73000000001</v>
      </c>
      <c r="H82" s="60">
        <f t="shared" si="4"/>
        <v>157048.73000000001</v>
      </c>
    </row>
    <row r="83" spans="1:8" ht="33.75">
      <c r="A83" s="106" t="s">
        <v>150</v>
      </c>
      <c r="B83" s="84" t="s">
        <v>151</v>
      </c>
      <c r="C83" s="66"/>
      <c r="D83" s="40">
        <v>43837.43</v>
      </c>
      <c r="E83" s="94">
        <f>D83</f>
        <v>43837.43</v>
      </c>
      <c r="F83" s="67"/>
      <c r="G83" s="46">
        <v>157048.73000000001</v>
      </c>
      <c r="H83" s="95">
        <f>G83</f>
        <v>157048.73000000001</v>
      </c>
    </row>
    <row r="84" spans="1:8">
      <c r="A84" s="106" t="s">
        <v>152</v>
      </c>
      <c r="B84" s="84" t="s">
        <v>155</v>
      </c>
      <c r="C84" s="37"/>
      <c r="D84" s="66"/>
      <c r="E84" s="94">
        <f t="shared" ref="E84:E90" si="5">SUM(C84:D84)</f>
        <v>0</v>
      </c>
      <c r="F84" s="38"/>
      <c r="G84" s="81"/>
      <c r="H84" s="95">
        <f t="shared" ref="H84:H90" si="6">SUM(F84:G84)</f>
        <v>0</v>
      </c>
    </row>
    <row r="85" spans="1:8">
      <c r="A85" s="106" t="s">
        <v>153</v>
      </c>
      <c r="B85" s="84" t="s">
        <v>156</v>
      </c>
      <c r="C85" s="37"/>
      <c r="D85" s="66"/>
      <c r="E85" s="94">
        <f t="shared" si="5"/>
        <v>0</v>
      </c>
      <c r="F85" s="38"/>
      <c r="G85" s="81"/>
      <c r="H85" s="95">
        <f t="shared" si="6"/>
        <v>0</v>
      </c>
    </row>
    <row r="86" spans="1:8">
      <c r="A86" s="106" t="s">
        <v>154</v>
      </c>
      <c r="B86" s="84" t="s">
        <v>157</v>
      </c>
      <c r="C86" s="37"/>
      <c r="D86" s="66"/>
      <c r="E86" s="94">
        <f t="shared" si="5"/>
        <v>0</v>
      </c>
      <c r="F86" s="38"/>
      <c r="G86" s="81"/>
      <c r="H86" s="95">
        <f t="shared" si="6"/>
        <v>0</v>
      </c>
    </row>
    <row r="87" spans="1:8" ht="22.5">
      <c r="A87" s="107" t="s">
        <v>158</v>
      </c>
      <c r="B87" s="84" t="s">
        <v>43</v>
      </c>
      <c r="C87" s="37">
        <v>52326.48</v>
      </c>
      <c r="D87" s="37"/>
      <c r="E87" s="94">
        <f t="shared" si="5"/>
        <v>52326.48</v>
      </c>
      <c r="F87" s="38">
        <v>19260.349999999999</v>
      </c>
      <c r="G87" s="38"/>
      <c r="H87" s="95">
        <f t="shared" si="6"/>
        <v>19260.349999999999</v>
      </c>
    </row>
    <row r="88" spans="1:8" ht="22.5">
      <c r="A88" s="106" t="s">
        <v>125</v>
      </c>
      <c r="B88" s="84" t="s">
        <v>70</v>
      </c>
      <c r="C88" s="37"/>
      <c r="D88" s="37"/>
      <c r="E88" s="94">
        <f t="shared" si="5"/>
        <v>0</v>
      </c>
      <c r="F88" s="38"/>
      <c r="G88" s="38"/>
      <c r="H88" s="95">
        <f t="shared" si="6"/>
        <v>0</v>
      </c>
    </row>
    <row r="89" spans="1:8" ht="19.5" customHeight="1">
      <c r="A89" s="114" t="s">
        <v>159</v>
      </c>
      <c r="B89" s="85" t="s">
        <v>44</v>
      </c>
      <c r="C89" s="37">
        <v>17974017.690000001</v>
      </c>
      <c r="D89" s="66"/>
      <c r="E89" s="94">
        <f t="shared" si="5"/>
        <v>17974017.690000001</v>
      </c>
      <c r="F89" s="38">
        <v>19290123.440000001</v>
      </c>
      <c r="G89" s="81"/>
      <c r="H89" s="95">
        <f t="shared" si="6"/>
        <v>19290123.440000001</v>
      </c>
    </row>
    <row r="90" spans="1:8" ht="13.5" thickBot="1">
      <c r="A90" s="114" t="s">
        <v>160</v>
      </c>
      <c r="B90" s="86" t="s">
        <v>161</v>
      </c>
      <c r="C90" s="37">
        <v>671498.72</v>
      </c>
      <c r="D90" s="66"/>
      <c r="E90" s="94">
        <f t="shared" si="5"/>
        <v>671498.72</v>
      </c>
      <c r="F90" s="38">
        <v>750649.81</v>
      </c>
      <c r="G90" s="81"/>
      <c r="H90" s="95">
        <f t="shared" si="6"/>
        <v>750649.81</v>
      </c>
    </row>
    <row r="91" spans="1:8" ht="26.25" customHeight="1" thickBot="1">
      <c r="A91" s="118" t="s">
        <v>163</v>
      </c>
      <c r="B91" s="87" t="s">
        <v>162</v>
      </c>
      <c r="C91" s="56">
        <f>$C$77+$C$79+$C$81+$C$82+$C$87+$C$89+$C$90</f>
        <v>60236750.030000001</v>
      </c>
      <c r="D91" s="56">
        <f>$D$77+$D$79+$D$81+$D$82+$D$87+$D$89+$D$90</f>
        <v>43837.43</v>
      </c>
      <c r="E91" s="56">
        <f>$E$77+$E$79+$E$81+$E$82+$E$87+$E$89+$E$90</f>
        <v>60280587.460000001</v>
      </c>
      <c r="F91" s="56">
        <f>$F$77+$F$79+$F$81+$F$82+$F$87+$F$89+$F$90</f>
        <v>61549447.469999999</v>
      </c>
      <c r="G91" s="56">
        <f>$G$77+$G$79+$G$81+$G$82+$G$87+$G$89+$G$90</f>
        <v>157048.73000000001</v>
      </c>
      <c r="H91" s="57">
        <f>$H$77+$H$79+$H$81+$H$82+$H$87+$H$89+$H$90</f>
        <v>61706496.200000003</v>
      </c>
    </row>
    <row r="92" spans="1:8">
      <c r="A92" s="103" t="s">
        <v>45</v>
      </c>
      <c r="B92" s="88"/>
      <c r="C92" s="68"/>
      <c r="D92" s="69"/>
      <c r="E92" s="68"/>
      <c r="F92" s="68"/>
      <c r="G92" s="69"/>
      <c r="H92" s="70"/>
    </row>
    <row r="93" spans="1:8">
      <c r="A93" s="105" t="s">
        <v>164</v>
      </c>
      <c r="B93" s="84" t="s">
        <v>165</v>
      </c>
      <c r="C93" s="58">
        <f t="shared" ref="C93:H93" si="7">C94+C95</f>
        <v>1335234649.8299999</v>
      </c>
      <c r="D93" s="58">
        <f t="shared" si="7"/>
        <v>0</v>
      </c>
      <c r="E93" s="58">
        <f t="shared" si="7"/>
        <v>1335234649.8299999</v>
      </c>
      <c r="F93" s="58">
        <f t="shared" si="7"/>
        <v>1459583772.71</v>
      </c>
      <c r="G93" s="58">
        <f t="shared" si="7"/>
        <v>0</v>
      </c>
      <c r="H93" s="121">
        <f t="shared" si="7"/>
        <v>1459583772.71</v>
      </c>
    </row>
    <row r="94" spans="1:8" ht="19.5" customHeight="1">
      <c r="A94" s="107" t="s">
        <v>166</v>
      </c>
      <c r="B94" s="84" t="s">
        <v>76</v>
      </c>
      <c r="C94" s="52">
        <v>1317214749.95</v>
      </c>
      <c r="D94" s="52"/>
      <c r="E94" s="94">
        <f>SUM(C94:D94)</f>
        <v>1317214749.95</v>
      </c>
      <c r="F94" s="52">
        <v>1427203232.99</v>
      </c>
      <c r="G94" s="52"/>
      <c r="H94" s="95">
        <f>SUM(F94:G94)</f>
        <v>1427203232.99</v>
      </c>
    </row>
    <row r="95" spans="1:8" ht="20.25" customHeight="1" thickBot="1">
      <c r="A95" s="107" t="s">
        <v>72</v>
      </c>
      <c r="B95" s="85" t="s">
        <v>77</v>
      </c>
      <c r="C95" s="55">
        <v>18019899.879999999</v>
      </c>
      <c r="D95" s="83">
        <v>0</v>
      </c>
      <c r="E95" s="94">
        <f>SUM(C95:D95)</f>
        <v>18019899.879999999</v>
      </c>
      <c r="F95" s="55">
        <v>32380539.719999999</v>
      </c>
      <c r="G95" s="82">
        <v>0</v>
      </c>
      <c r="H95" s="95">
        <f>SUM(F95:G95)</f>
        <v>32380539.719999999</v>
      </c>
    </row>
    <row r="96" spans="1:8" ht="19.5" customHeight="1" thickBot="1">
      <c r="A96" s="118" t="s">
        <v>167</v>
      </c>
      <c r="B96" s="87" t="s">
        <v>168</v>
      </c>
      <c r="C96" s="56">
        <f>$C$91+$C$93</f>
        <v>1395471399.8599999</v>
      </c>
      <c r="D96" s="99">
        <f>$D$91+$D$93</f>
        <v>43837.43</v>
      </c>
      <c r="E96" s="99">
        <f>$E$91+$E$93</f>
        <v>1395515237.29</v>
      </c>
      <c r="F96" s="99">
        <f>$F$91+$F$93</f>
        <v>1521133220.1800001</v>
      </c>
      <c r="G96" s="100">
        <f>$G$91+$G$93</f>
        <v>157048.73000000001</v>
      </c>
      <c r="H96" s="57">
        <f>$H$91+$H$93</f>
        <v>1521290268.9100001</v>
      </c>
    </row>
    <row r="97" spans="1:8">
      <c r="A97" s="6" t="s">
        <v>170</v>
      </c>
      <c r="B97" s="50" t="s">
        <v>57</v>
      </c>
      <c r="C97" s="5"/>
      <c r="D97" s="5"/>
      <c r="E97" s="5"/>
      <c r="F97" s="5"/>
      <c r="G97" s="5"/>
      <c r="H97" s="5"/>
    </row>
    <row r="98" spans="1:8">
      <c r="A98" s="125" t="s">
        <v>169</v>
      </c>
      <c r="B98" s="125"/>
      <c r="C98" s="125"/>
      <c r="D98" s="125"/>
      <c r="E98" s="125"/>
      <c r="F98" s="125"/>
      <c r="G98" s="51"/>
      <c r="H98" s="51"/>
    </row>
    <row r="100" spans="1:8">
      <c r="E100" s="27"/>
      <c r="F100" s="27"/>
    </row>
    <row r="101" spans="1:8" hidden="1">
      <c r="A101" s="33" t="s">
        <v>52</v>
      </c>
      <c r="B101" s="135"/>
      <c r="C101" s="135"/>
      <c r="D101" s="27"/>
      <c r="E101" s="29"/>
    </row>
    <row r="102" spans="1:8" hidden="1">
      <c r="A102" s="27" t="s">
        <v>53</v>
      </c>
      <c r="B102" s="27"/>
      <c r="C102" s="27"/>
      <c r="D102" s="27"/>
      <c r="E102" s="29"/>
    </row>
    <row r="103" spans="1:8" hidden="1">
      <c r="A103" s="27"/>
      <c r="B103" s="27"/>
      <c r="C103" s="27"/>
      <c r="D103" s="28"/>
      <c r="E103" s="27"/>
      <c r="F103" s="27"/>
    </row>
    <row r="104" spans="1:8" hidden="1">
      <c r="A104" s="33" t="s">
        <v>54</v>
      </c>
      <c r="B104" s="135"/>
      <c r="C104" s="135"/>
      <c r="D104" s="27"/>
      <c r="E104" s="30"/>
      <c r="F104" s="30"/>
      <c r="G104" s="31"/>
    </row>
    <row r="105" spans="1:8" hidden="1">
      <c r="A105" s="27" t="s">
        <v>55</v>
      </c>
      <c r="C105" s="27"/>
      <c r="D105" s="27"/>
    </row>
    <row r="106" spans="1:8" hidden="1">
      <c r="A106" s="27"/>
      <c r="B106" s="27"/>
      <c r="C106" s="27"/>
      <c r="D106" s="28"/>
    </row>
    <row r="107" spans="1:8" hidden="1">
      <c r="A107" s="33" t="s">
        <v>71</v>
      </c>
      <c r="B107" s="27"/>
      <c r="C107" s="27"/>
      <c r="D107" s="30"/>
    </row>
  </sheetData>
  <mergeCells count="26">
    <mergeCell ref="B3:C3"/>
    <mergeCell ref="B101:C101"/>
    <mergeCell ref="B104:C104"/>
    <mergeCell ref="A1:F1"/>
    <mergeCell ref="A2:F2"/>
    <mergeCell ref="A38:A41"/>
    <mergeCell ref="B7:F7"/>
    <mergeCell ref="F11:H11"/>
    <mergeCell ref="A11:A14"/>
    <mergeCell ref="A71:A74"/>
    <mergeCell ref="C11:E11"/>
    <mergeCell ref="E72:E74"/>
    <mergeCell ref="C38:E38"/>
    <mergeCell ref="E39:E41"/>
    <mergeCell ref="C71:E71"/>
    <mergeCell ref="B6:F6"/>
    <mergeCell ref="B11:B14"/>
    <mergeCell ref="B38:B41"/>
    <mergeCell ref="A98:F98"/>
    <mergeCell ref="H12:H14"/>
    <mergeCell ref="E12:E14"/>
    <mergeCell ref="F38:H38"/>
    <mergeCell ref="H39:H41"/>
    <mergeCell ref="H72:H74"/>
    <mergeCell ref="F71:H71"/>
    <mergeCell ref="B71:B7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fitToHeight="100" orientation="landscape" blackAndWhite="1" r:id="rId1"/>
  <headerFooter alignWithMargins="0"/>
  <rowBreaks count="2" manualBreakCount="2">
    <brk id="36" max="16383" man="1"/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nnm</dc:creator>
  <cp:lastModifiedBy>Никитина Олга Валентиновна</cp:lastModifiedBy>
  <cp:lastPrinted>2021-03-04T06:31:12Z</cp:lastPrinted>
  <dcterms:created xsi:type="dcterms:W3CDTF">2007-09-18T12:02:08Z</dcterms:created>
  <dcterms:modified xsi:type="dcterms:W3CDTF">2021-03-04T06:31:48Z</dcterms:modified>
</cp:coreProperties>
</file>