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370"/>
  </bookViews>
  <sheets>
    <sheet name="0503123" sheetId="1" r:id="rId1"/>
    <sheet name="Отчет о совместимости 0503123" sheetId="2" state="hidden" r:id="rId2"/>
  </sheets>
  <calcPr calcId="124519" fullPrecision="0"/>
</workbook>
</file>

<file path=xl/calcChain.xml><?xml version="1.0" encoding="utf-8"?>
<calcChain xmlns="http://schemas.openxmlformats.org/spreadsheetml/2006/main">
  <c r="K427" i="1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D17"/>
  <c r="H17"/>
  <c r="H16" s="1"/>
  <c r="D22"/>
  <c r="H22"/>
  <c r="D35"/>
  <c r="H35"/>
  <c r="D42"/>
  <c r="D16" s="1"/>
  <c r="H42"/>
  <c r="D48"/>
  <c r="H48"/>
  <c r="D60"/>
  <c r="H60"/>
  <c r="D68"/>
  <c r="H68"/>
  <c r="H73"/>
  <c r="D80"/>
  <c r="D73"/>
  <c r="H80"/>
  <c r="D91"/>
  <c r="D88"/>
  <c r="D72" s="1"/>
  <c r="H91"/>
  <c r="H88" s="1"/>
  <c r="D107"/>
  <c r="D102" s="1"/>
  <c r="H107"/>
  <c r="H102" s="1"/>
  <c r="D115"/>
  <c r="H115"/>
  <c r="H114" s="1"/>
  <c r="D120"/>
  <c r="H120"/>
  <c r="D129"/>
  <c r="D114" s="1"/>
  <c r="H129"/>
  <c r="D132"/>
  <c r="H132"/>
  <c r="D147"/>
  <c r="H147"/>
  <c r="D151"/>
  <c r="H151"/>
  <c r="D162"/>
  <c r="H162"/>
  <c r="D164"/>
  <c r="H164"/>
  <c r="D171"/>
  <c r="H171"/>
  <c r="D184"/>
  <c r="H184"/>
  <c r="D193"/>
  <c r="D192" s="1"/>
  <c r="D197"/>
  <c r="H197"/>
  <c r="H193"/>
  <c r="D207"/>
  <c r="D201"/>
  <c r="H207"/>
  <c r="H201" s="1"/>
  <c r="H192" s="1"/>
  <c r="D219"/>
  <c r="D218"/>
  <c r="H219"/>
  <c r="H218"/>
  <c r="D231"/>
  <c r="H231"/>
  <c r="H230" s="1"/>
  <c r="H229" s="1"/>
  <c r="D237"/>
  <c r="H237"/>
  <c r="D240"/>
  <c r="D230" s="1"/>
  <c r="H240"/>
  <c r="D243"/>
  <c r="H243"/>
  <c r="D246"/>
  <c r="H246"/>
  <c r="D251"/>
  <c r="D229" s="1"/>
  <c r="H251"/>
  <c r="H258"/>
  <c r="H259"/>
  <c r="K261"/>
  <c r="H266"/>
  <c r="K268"/>
  <c r="H274"/>
  <c r="H113" l="1"/>
  <c r="H72"/>
  <c r="H15" s="1"/>
  <c r="D15"/>
  <c r="D113"/>
</calcChain>
</file>

<file path=xl/sharedStrings.xml><?xml version="1.0" encoding="utf-8"?>
<sst xmlns="http://schemas.openxmlformats.org/spreadsheetml/2006/main" count="1569" uniqueCount="762">
  <si>
    <t>КОДЫ</t>
  </si>
  <si>
    <t xml:space="preserve">Форма по ОКУД </t>
  </si>
  <si>
    <t>0503123</t>
  </si>
  <si>
    <t xml:space="preserve">Дата </t>
  </si>
  <si>
    <t xml:space="preserve">Главный распорядитель, распорядитель, получатель бюджетных средств, </t>
  </si>
  <si>
    <t>Наименование бюджета</t>
  </si>
  <si>
    <t>Наименование показателя</t>
  </si>
  <si>
    <t>Код строки</t>
  </si>
  <si>
    <t>Код по КОСГУ</t>
  </si>
  <si>
    <t>За отчетный период</t>
  </si>
  <si>
    <t xml:space="preserve">За аналогичный период прошлого финансового года </t>
  </si>
  <si>
    <t>ПОСТУПЛЕНИЯ</t>
  </si>
  <si>
    <t>Поступления по текущим операциям — всего</t>
  </si>
  <si>
    <t>в том числе:</t>
  </si>
  <si>
    <t>по доходам от собственности</t>
  </si>
  <si>
    <t>из них:</t>
  </si>
  <si>
    <t>Форма 0503123 с. 2</t>
  </si>
  <si>
    <t>123</t>
  </si>
  <si>
    <t>124</t>
  </si>
  <si>
    <t>Поступления от инвестиционных операций — всего</t>
  </si>
  <si>
    <t>нематериальных активов</t>
  </si>
  <si>
    <t>непроизведенных активов</t>
  </si>
  <si>
    <t>материальных запасов</t>
  </si>
  <si>
    <t>Поступления от финансовых операций — всего</t>
  </si>
  <si>
    <t>от осуществления заимствований</t>
  </si>
  <si>
    <t>2. ВЫБЫТИЯ</t>
  </si>
  <si>
    <t>Форма 0503123 с. 3</t>
  </si>
  <si>
    <t>ВЫБЫТИЯ</t>
  </si>
  <si>
    <t>Выбытия по текущим операциям — всего</t>
  </si>
  <si>
    <t>за счет начислений на выплаты по оплате труда</t>
  </si>
  <si>
    <t>транспортных услуг</t>
  </si>
  <si>
    <t>коммунальных услуг</t>
  </si>
  <si>
    <t>работ, услуг по содержанию имущества</t>
  </si>
  <si>
    <t>прочих работ, услуг</t>
  </si>
  <si>
    <t>за счет обслуживания государственного (муниципального) долга</t>
  </si>
  <si>
    <t>внешнего долга</t>
  </si>
  <si>
    <t>Форма 0503123 с. 4</t>
  </si>
  <si>
    <t>за счет безвозмездных перечислений бюджетам</t>
  </si>
  <si>
    <t>за счет перечислений наднациональным организациям и правительствам иностранных государств</t>
  </si>
  <si>
    <t>за счет перечислений международным организациям</t>
  </si>
  <si>
    <t>за счет социального обеспечения</t>
  </si>
  <si>
    <t>за счет операций с активами</t>
  </si>
  <si>
    <t xml:space="preserve"> за счет прочих расходов</t>
  </si>
  <si>
    <t>Выбытия по инвестиционным операциям — всего</t>
  </si>
  <si>
    <t>Форма 0503123 с. 5</t>
  </si>
  <si>
    <t>За аналогичный период прошлого финансового года</t>
  </si>
  <si>
    <t>Выбытия по финансовым операциям — всего</t>
  </si>
  <si>
    <t>Иные выбытия - всего</t>
  </si>
  <si>
    <t>ИЗМЕНЕНИЕ ОСТАТКОВ СРЕДСТВ</t>
  </si>
  <si>
    <t>По операциям с денежными средствами, не отраженных  в поступлениях и выбытиях</t>
  </si>
  <si>
    <t>по возврату остатков трансфертов прошлых лет</t>
  </si>
  <si>
    <t>по операциям с денежными обеспечениями</t>
  </si>
  <si>
    <t>перечисление денежных обеспечений</t>
  </si>
  <si>
    <t>со средствами во временном рапоряжении</t>
  </si>
  <si>
    <t>выбытие денежных средств во временном распоряжении</t>
  </si>
  <si>
    <t>по расчетам с филиалами и обособленными структурными подразделениями</t>
  </si>
  <si>
    <t xml:space="preserve">уменьшение расчетов </t>
  </si>
  <si>
    <t>Изменение остатков средств  при управлении остатками — всего</t>
  </si>
  <si>
    <t>выбытие денежных средств с депозитных счетов</t>
  </si>
  <si>
    <t>поступление денежных средств при управлении остатками</t>
  </si>
  <si>
    <t>выбытие денежных средств при управлении остатками</t>
  </si>
  <si>
    <t>Изменение остатков средств — всего</t>
  </si>
  <si>
    <t>за счет уменьшения денежных средств</t>
  </si>
  <si>
    <t>за счет курсовой разницы</t>
  </si>
  <si>
    <t>Форма 0503123 с. 7</t>
  </si>
  <si>
    <t>Сумма</t>
  </si>
  <si>
    <t>Расходы,  всего</t>
  </si>
  <si>
    <t>х</t>
  </si>
  <si>
    <t xml:space="preserve">Операции с денежными обеспечениями </t>
  </si>
  <si>
    <t xml:space="preserve"> «____» _____________________ 20____ г.</t>
  </si>
  <si>
    <t>на</t>
  </si>
  <si>
    <t>по ОКТМО</t>
  </si>
  <si>
    <t>по ОКПО</t>
  </si>
  <si>
    <t>Глава по БК</t>
  </si>
  <si>
    <t>по ОКЕИ</t>
  </si>
  <si>
    <t xml:space="preserve">                                                                        (подпись)</t>
  </si>
  <si>
    <t xml:space="preserve"> (расшифровка подписи)</t>
  </si>
  <si>
    <t>IST</t>
  </si>
  <si>
    <t>PRD</t>
  </si>
  <si>
    <t>PRP</t>
  </si>
  <si>
    <t>RDT</t>
  </si>
  <si>
    <t>RESERVE1</t>
  </si>
  <si>
    <t>RESERVE2</t>
  </si>
  <si>
    <t>ROD</t>
  </si>
  <si>
    <t>VID</t>
  </si>
  <si>
    <t>VRO</t>
  </si>
  <si>
    <t>INN</t>
  </si>
  <si>
    <t>T_06_0503123</t>
  </si>
  <si>
    <t>Руководитель                 _______________________________________</t>
  </si>
  <si>
    <t>Главный бухгалтер        _______________________________________</t>
  </si>
  <si>
    <t xml:space="preserve">                     ОТЧЕТ О ДВИЖЕНИИ ДЕНЕЖНЫХ СРЕДСТВ</t>
  </si>
  <si>
    <t>CentralAccHead</t>
  </si>
  <si>
    <t>CentralAccHeadPost</t>
  </si>
  <si>
    <t>CentralAccOrg</t>
  </si>
  <si>
    <t>Executor</t>
  </si>
  <si>
    <t>ExecutorPhone</t>
  </si>
  <si>
    <t>ExecutorPost</t>
  </si>
  <si>
    <t>glbuhg2</t>
  </si>
  <si>
    <t>ruk2</t>
  </si>
  <si>
    <t>ruk3</t>
  </si>
  <si>
    <t>OLAP_ROWS</t>
  </si>
  <si>
    <t>OLAP_COLS</t>
  </si>
  <si>
    <t>Код по БК
 раздела,   подраздела,
кода вида расходов</t>
  </si>
  <si>
    <t>Код по БК</t>
  </si>
  <si>
    <t>Изменение остатков средств при управлении остатками, всего</t>
  </si>
  <si>
    <t>800</t>
  </si>
  <si>
    <t>выбытие денежных средств при управлении остатками, всего</t>
  </si>
  <si>
    <t>510</t>
  </si>
  <si>
    <t>610</t>
  </si>
  <si>
    <t>Форма 0503123 с. 8</t>
  </si>
  <si>
    <t>T_10_0503123(Код по БК)</t>
  </si>
  <si>
    <t>DICT01</t>
  </si>
  <si>
    <t>DICT02</t>
  </si>
  <si>
    <t>DICT03</t>
  </si>
  <si>
    <t>DICT04</t>
  </si>
  <si>
    <t>DICT05</t>
  </si>
  <si>
    <t>pravopr</t>
  </si>
  <si>
    <t>oktmor</t>
  </si>
  <si>
    <t>ukonf</t>
  </si>
  <si>
    <t>pprch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</si>
  <si>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</si>
  <si>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</si>
  <si>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</si>
  <si>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</si>
  <si>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</si>
  <si>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</si>
  <si>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</si>
  <si>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</si>
  <si>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</si>
  <si>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</si>
  <si>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121</t>
  </si>
  <si>
    <t>122</t>
  </si>
  <si>
    <t>125</t>
  </si>
  <si>
    <t>126</t>
  </si>
  <si>
    <t>127</t>
  </si>
  <si>
    <t>128</t>
  </si>
  <si>
    <t>129</t>
  </si>
  <si>
    <t>от платежей при пользовании природными ресурсами</t>
  </si>
  <si>
    <t>от процентов по депозитам,остаткам денежных средств</t>
  </si>
  <si>
    <t>от процентов по предоставленным заимствованиям</t>
  </si>
  <si>
    <t>от процентов по иным финансовым инструментам</t>
  </si>
  <si>
    <t>от дивидендов от объектов инвестирования</t>
  </si>
  <si>
    <t>от предоставления неисключительных прав на результаты интеллектуальной деятельности и средства индивидуализации</t>
  </si>
  <si>
    <t>от иных доходов от собственности</t>
  </si>
  <si>
    <t>от финансовой аренды</t>
  </si>
  <si>
    <t>по доходам от оказания платных услуг (работ), компенсаций затрат</t>
  </si>
  <si>
    <t>132</t>
  </si>
  <si>
    <t>131</t>
  </si>
  <si>
    <t>133</t>
  </si>
  <si>
    <t>134</t>
  </si>
  <si>
    <t>135</t>
  </si>
  <si>
    <t>от платы за предоставление информации из государственных источников (реестров)</t>
  </si>
  <si>
    <t>от компенсации затрат</t>
  </si>
  <si>
    <t>по условным арендным платежам</t>
  </si>
  <si>
    <t>по штрафам, пеням, неустойкам, возмещению ущерба</t>
  </si>
  <si>
    <t>142</t>
  </si>
  <si>
    <t>143</t>
  </si>
  <si>
    <t>144</t>
  </si>
  <si>
    <t>145</t>
  </si>
  <si>
    <t>от штрафных санкций по долговым обязательствам</t>
  </si>
  <si>
    <t>от страховых возмещений</t>
  </si>
  <si>
    <t>от возмещения ущерба имуществу (за исключением страховых возмещений)</t>
  </si>
  <si>
    <t>от прочих доходов от сумм принудительного изъятия</t>
  </si>
  <si>
    <t>189</t>
  </si>
  <si>
    <t>291</t>
  </si>
  <si>
    <t>292</t>
  </si>
  <si>
    <t>293</t>
  </si>
  <si>
    <t>294</t>
  </si>
  <si>
    <t>295</t>
  </si>
  <si>
    <t>за счет уплаты штрафов за нарушение законодательства о налогах и сборах, законодательства о страховых взносах</t>
  </si>
  <si>
    <t>за счет уплаты штрафов за нарушение законодательства о закупках и нарушение условий контрактов (договоров)</t>
  </si>
  <si>
    <t>за счет уплаты штрафных санкций по долговым обязательствам</t>
  </si>
  <si>
    <t>за счет уплаты других экономических санкций</t>
  </si>
  <si>
    <t>Форма 0503123 с. 9</t>
  </si>
  <si>
    <t>(руководитель 
централизованной 
бухгалтерии)                                                 (подпись)</t>
  </si>
  <si>
    <t>за счет оплаты работ, услуг</t>
  </si>
  <si>
    <t>Форма 0503123 с. 6</t>
  </si>
  <si>
    <t>Периодичность:  полугодовая, годовая</t>
  </si>
  <si>
    <t>в том числе:
по налогам</t>
  </si>
  <si>
    <t>по государственным пошлинам, сборам</t>
  </si>
  <si>
    <t>по таможенным платежам</t>
  </si>
  <si>
    <t>по обязательным страховым взносам</t>
  </si>
  <si>
    <t>0301</t>
  </si>
  <si>
    <t>0302</t>
  </si>
  <si>
    <t>0303</t>
  </si>
  <si>
    <t>0304</t>
  </si>
  <si>
    <t>111</t>
  </si>
  <si>
    <t>112</t>
  </si>
  <si>
    <t>113</t>
  </si>
  <si>
    <t>114</t>
  </si>
  <si>
    <t>в том числе:
от операционной аренды</t>
  </si>
  <si>
    <t>в том числе:
от оказания платных услуг (работ), кроме субсидии на выполнение государственного (муниципального) задания</t>
  </si>
  <si>
    <t>в том числе:
от штрафных санкций за нарушение законодательства о закупках и нарушение условий контрактов (договоров)</t>
  </si>
  <si>
    <t>по безвозмездным денежным поступлениям текущего характера</t>
  </si>
  <si>
    <t>в том числе:
по поступлениям текущего характера от других бюджетов бюджетной системы Российской Федерации</t>
  </si>
  <si>
    <t>по поступлениям текущего характера в бюджеты бюджетной системы Российской Федерации от бюджетных и автономных учреждений</t>
  </si>
  <si>
    <t>по поступлениям текущего характера от организаций государственного сектора</t>
  </si>
  <si>
    <t>по поступлениям текущего характера от иных резидентов (за исключением сектора государственного управления и организаций государственного сектора)</t>
  </si>
  <si>
    <t>по поступлениям текущего характера от наднациональных организаций и правительств иностранных государств</t>
  </si>
  <si>
    <t>0703</t>
  </si>
  <si>
    <t>0704</t>
  </si>
  <si>
    <t>0705</t>
  </si>
  <si>
    <t>0706</t>
  </si>
  <si>
    <t>0707</t>
  </si>
  <si>
    <t>153</t>
  </si>
  <si>
    <t>154</t>
  </si>
  <si>
    <t>155</t>
  </si>
  <si>
    <t>156</t>
  </si>
  <si>
    <t>157</t>
  </si>
  <si>
    <t>0708</t>
  </si>
  <si>
    <t>158</t>
  </si>
  <si>
    <t>0709</t>
  </si>
  <si>
    <t>по поступлениям (перечислениям) по урегулированию расчетов между бюджетами бюджетной системы Российской Федерации по распределенным доходам и безвозмездные поступления</t>
  </si>
  <si>
    <t>от безвозмездных денежных поступлений капитального характера</t>
  </si>
  <si>
    <t>из них:
по поступлениям капитального характера от других бюджетов бюджетной системы Российской Федерации</t>
  </si>
  <si>
    <t>0801</t>
  </si>
  <si>
    <t>0800</t>
  </si>
  <si>
    <t>161</t>
  </si>
  <si>
    <t>по поступлениям капитального характера в бюджеты бюждетной системы Российской Федерации от бюджетных и автономных учреждений</t>
  </si>
  <si>
    <t>0803</t>
  </si>
  <si>
    <t>163</t>
  </si>
  <si>
    <t>по поступлениям капитального характера от организаций государственного сектора</t>
  </si>
  <si>
    <t>0804</t>
  </si>
  <si>
    <t>164</t>
  </si>
  <si>
    <t>по поступлениям капитального характера от иных резидентов (за исключением сектора государственного управления и организаций государственного сектора)</t>
  </si>
  <si>
    <t>по поступлениям капитального характера от наднациональных организаций и правительств иностранных государств</t>
  </si>
  <si>
    <t>по поступлениям капитального характера от международных организаций</t>
  </si>
  <si>
    <t>по поступлениям капитального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</si>
  <si>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0808</t>
  </si>
  <si>
    <t>0807</t>
  </si>
  <si>
    <t>0806</t>
  </si>
  <si>
    <t>0805</t>
  </si>
  <si>
    <t>165</t>
  </si>
  <si>
    <t>166</t>
  </si>
  <si>
    <t>167</t>
  </si>
  <si>
    <t>168</t>
  </si>
  <si>
    <t>в том числе:
от невыясненных поступлений</t>
  </si>
  <si>
    <t>от иных доходов</t>
  </si>
  <si>
    <t>от реализации оборотных активов</t>
  </si>
  <si>
    <t>1201</t>
  </si>
  <si>
    <t>1202</t>
  </si>
  <si>
    <t>1203</t>
  </si>
  <si>
    <t>181</t>
  </si>
  <si>
    <t>440</t>
  </si>
  <si>
    <t>в том числе:
от реализации нефинансовых активов:</t>
  </si>
  <si>
    <t xml:space="preserve"> из них:
основных средств</t>
  </si>
  <si>
    <t>в том числе:
лекарственных препаратов и материалов, применяемых в медицинских целях</t>
  </si>
  <si>
    <t>продуктов питания</t>
  </si>
  <si>
    <t>горюче-смазочных материалов</t>
  </si>
  <si>
    <t>строительных материалов</t>
  </si>
  <si>
    <t>мягкого инвентаря</t>
  </si>
  <si>
    <t>прочих оборотных ценностей (материалов)</t>
  </si>
  <si>
    <t>прочих материальных запасов однократного применения</t>
  </si>
  <si>
    <t>от реализации финансовых активов</t>
  </si>
  <si>
    <t>из них:
ценных бумаг, кроме акций и иных финансовых инструментов</t>
  </si>
  <si>
    <t>акций и иных финансовых инструментов</t>
  </si>
  <si>
    <t>от возврата по предоставленным заимствованиям</t>
  </si>
  <si>
    <t>в том числе:
по предоставленным заимствованиям бюджетам бюджетной системы Российской Федерации</t>
  </si>
  <si>
    <t>по предоставленным заимствованиям государственным (муниципальным) автономным учреждениям</t>
  </si>
  <si>
    <t>по предоставленным заимствованиям финансовым и нефинансовым организациям государственного сектора</t>
  </si>
  <si>
    <t>по предоставленным заимствованиям иным нефинансовым организациям</t>
  </si>
  <si>
    <t>по предоставленным заимствованиям иным финансовым организациям</t>
  </si>
  <si>
    <t>по предоставленным заимствованиям некоммерческим организациям и физическим лицам - производителям товаров, работ, услуг</t>
  </si>
  <si>
    <t>по предоставленным заимствованиям физическим лицам</t>
  </si>
  <si>
    <t>по предоставленным заимствованиям наднациональным организациям и правительствам иностранных государств</t>
  </si>
  <si>
    <t>по предоставленным заимствованиям нерезидентам</t>
  </si>
  <si>
    <t>от реализации иных финансовых активов</t>
  </si>
  <si>
    <t>1900</t>
  </si>
  <si>
    <t>из них:
внутренние привлеченные заимствования</t>
  </si>
  <si>
    <t>1910</t>
  </si>
  <si>
    <t>1920</t>
  </si>
  <si>
    <t>за счет прочих несоциальных выплат персоналу в денежной форме</t>
  </si>
  <si>
    <t xml:space="preserve">в том числе:
услуг связи </t>
  </si>
  <si>
    <t>арендной платы за пользование имуществом (за исключением земельных и других обособленных природных объектов)</t>
  </si>
  <si>
    <t>страхования</t>
  </si>
  <si>
    <t>арендной платы за пользование земельными участками и другими обособленными природными объектами</t>
  </si>
  <si>
    <t>за счет безвозмездных перечислений текущего характера</t>
  </si>
  <si>
    <t>за счет безвозмездных перечислений финансовым организациям государственного сектора на производство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</si>
  <si>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производство</t>
  </si>
  <si>
    <t>2603</t>
  </si>
  <si>
    <t>243</t>
  </si>
  <si>
    <t>за счет безвозмездных перечислений нефинансовым организациям государственного сектора на производство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</si>
  <si>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производство</t>
  </si>
  <si>
    <t>за счет безвозмездных перечислений финансовым организациям государственного сектора на продукцию</t>
  </si>
  <si>
    <t>за счет безвозмездных перечислений нефинансовым организациям государственного сектора на продукцию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</si>
  <si>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продукцию</t>
  </si>
  <si>
    <t>за счет пособий по социальной помощи населению в натуральной форме</t>
  </si>
  <si>
    <t>за счет пенсий, пособий, выплачиваемых работодателями, нанимателями бывшим работникам</t>
  </si>
  <si>
    <t>за счет социальных пособий и компенсаций персоналу в денежной форме</t>
  </si>
  <si>
    <t>за счет социальных компенсаций персоналу в натуральной форме</t>
  </si>
  <si>
    <t>за счет безвозмездных перечислений капитального характера организациям</t>
  </si>
  <si>
    <t>за счет безвозмездных перечислений капитального характера финансовым организациям государственного сектора</t>
  </si>
  <si>
    <t>за счет безвозмездных перечислений капитального характера иным финансовым организациям (за исключением финансовых организаций государственного сектора)</t>
  </si>
  <si>
    <t>за счет безвозмездных перечислений капитального характера нефинансовым организациям государственного сектора</t>
  </si>
  <si>
    <t>за счет безвозмездных перечислений капитального характера иным нефинансовым организяциям  (за исключением нефинансовых организаций государственного сектора)</t>
  </si>
  <si>
    <t>за счет безвозмездных перечислений капитального характера некоммерческим организациям и физическим лицам - производителям товаров, работ и услуг</t>
  </si>
  <si>
    <t>3000</t>
  </si>
  <si>
    <t>3001</t>
  </si>
  <si>
    <t>3002</t>
  </si>
  <si>
    <t>3003</t>
  </si>
  <si>
    <t>3004</t>
  </si>
  <si>
    <t>3005</t>
  </si>
  <si>
    <t>3006</t>
  </si>
  <si>
    <t>280</t>
  </si>
  <si>
    <t>281</t>
  </si>
  <si>
    <t>282</t>
  </si>
  <si>
    <t>283</t>
  </si>
  <si>
    <t>284</t>
  </si>
  <si>
    <t>285</t>
  </si>
  <si>
    <t>286</t>
  </si>
  <si>
    <t>в том числе:
за счет уплаты налогов, пошлин и сборов</t>
  </si>
  <si>
    <t>за счет уплаты иных выплат текущего характера организациям</t>
  </si>
  <si>
    <t>за счет уплаты иных выплат капитального характера физическим лицам</t>
  </si>
  <si>
    <t>из них:
лекарственных препаратов и материалов, применяемых в медицинских целях</t>
  </si>
  <si>
    <t>прочих оборотных запасов (материалов)</t>
  </si>
  <si>
    <t>материальных запасов для целей капитальных вложений</t>
  </si>
  <si>
    <t>материальных запасов однократного применения</t>
  </si>
  <si>
    <t>на приобретение услуг, работ для целей капитальных вложений</t>
  </si>
  <si>
    <t>на приобретение финансовых активов:</t>
  </si>
  <si>
    <t>из них:
основных средств</t>
  </si>
  <si>
    <t>в том числе:
на приобретение нефинансовых активов:</t>
  </si>
  <si>
    <t>из них:
бюджетам бюджетной системы Российской Федерации</t>
  </si>
  <si>
    <t>государственным (муниципальным) автономным учреждениям</t>
  </si>
  <si>
    <r>
      <t xml:space="preserve">из них:
</t>
    </r>
    <r>
      <rPr>
        <sz val="8"/>
        <rFont val="Arial Cyr"/>
        <charset val="204"/>
      </rPr>
      <t>ценных бумаг, кроме акций и иных финансовых инструментов</t>
    </r>
  </si>
  <si>
    <t>финансовым и нефинансовым организациям государственного сектора</t>
  </si>
  <si>
    <t>иным нефинансовым организациям</t>
  </si>
  <si>
    <t>иным финансовым организациям</t>
  </si>
  <si>
    <t xml:space="preserve">некоммерческим организациям и физическим лицам  - производителям товаров, работ и услуг </t>
  </si>
  <si>
    <t>физическим лицам</t>
  </si>
  <si>
    <t>наднациональным организациям и правительствам иностранных госудаств</t>
  </si>
  <si>
    <t>нерезидентам</t>
  </si>
  <si>
    <t>иных финансовых активов</t>
  </si>
  <si>
    <t>в том числе:
на погашение государственного (муниципального) долга</t>
  </si>
  <si>
    <t xml:space="preserve">по внешним привлеченным заимствованиям </t>
  </si>
  <si>
    <t>Форма 0503123 с. 10</t>
  </si>
  <si>
    <t>в том числе:
по возрату дебиторской задолженности прошлых лет</t>
  </si>
  <si>
    <t>из них:
по возрату дебиторской задолженности прошлых лет</t>
  </si>
  <si>
    <t>из них:
возврат средств, перечисленных в виде денежных обеспечений</t>
  </si>
  <si>
    <t>из них:
поступление денежных средств во временное распоряжение</t>
  </si>
  <si>
    <t>из них:
увеличение расчетов</t>
  </si>
  <si>
    <t>в том числе:
поступление денежных средств на  депозитные счета</t>
  </si>
  <si>
    <t>в том числе:
за счет увеличения денежных средств</t>
  </si>
  <si>
    <t>в том числе:
поступление денежных средств при управлении остатками, всего</t>
  </si>
  <si>
    <t>Форма 0503123 с. 11</t>
  </si>
  <si>
    <t>0100</t>
  </si>
  <si>
    <t>0200</t>
  </si>
  <si>
    <t>0300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</si>
  <si>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</si>
  <si>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</si>
  <si>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</si>
  <si>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</si>
  <si>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</si>
  <si>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</si>
  <si>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</si>
  <si>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</si>
  <si>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</si>
  <si>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</si>
  <si>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0500</t>
  </si>
  <si>
    <t>0502</t>
  </si>
  <si>
    <t>0503</t>
  </si>
  <si>
    <t>0504</t>
  </si>
  <si>
    <t>0505</t>
  </si>
  <si>
    <t>0506</t>
  </si>
  <si>
    <t>0600</t>
  </si>
  <si>
    <t>0601</t>
  </si>
  <si>
    <t>0602</t>
  </si>
  <si>
    <t>0603</t>
  </si>
  <si>
    <t>0604</t>
  </si>
  <si>
    <t>0605</t>
  </si>
  <si>
    <t>0700</t>
  </si>
  <si>
    <t>0701</t>
  </si>
  <si>
    <t xml:space="preserve"> по иным текущим поступлениям</t>
  </si>
  <si>
    <t>1200</t>
  </si>
  <si>
    <t>159</t>
  </si>
  <si>
    <t>1300</t>
  </si>
  <si>
    <t>1400</t>
  </si>
  <si>
    <t>1410</t>
  </si>
  <si>
    <t>1420</t>
  </si>
  <si>
    <t>1430</t>
  </si>
  <si>
    <t>1440</t>
  </si>
  <si>
    <t>1441</t>
  </si>
  <si>
    <t>1442</t>
  </si>
  <si>
    <t>1443</t>
  </si>
  <si>
    <t>1444</t>
  </si>
  <si>
    <t>1445</t>
  </si>
  <si>
    <t>1446</t>
  </si>
  <si>
    <t>1449</t>
  </si>
  <si>
    <t>1600</t>
  </si>
  <si>
    <t>1610</t>
  </si>
  <si>
    <t>1620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</si>
  <si>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</si>
  <si>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</si>
  <si>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</si>
  <si>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</si>
  <si>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</si>
  <si>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</si>
  <si>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</si>
  <si>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</si>
  <si>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</si>
  <si>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</si>
  <si>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</si>
  <si>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1800</t>
  </si>
  <si>
    <t>441</t>
  </si>
  <si>
    <t>442</t>
  </si>
  <si>
    <t>443</t>
  </si>
  <si>
    <t>444</t>
  </si>
  <si>
    <t>445</t>
  </si>
  <si>
    <t>446</t>
  </si>
  <si>
    <t>449</t>
  </si>
  <si>
    <t>620</t>
  </si>
  <si>
    <t>630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</si>
  <si>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</si>
  <si>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</si>
  <si>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</si>
  <si>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</si>
  <si>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</si>
  <si>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</si>
  <si>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</si>
  <si>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</si>
  <si>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</si>
  <si>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</si>
  <si>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</si>
  <si>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в том числе:
за счет оплаты труда и начислений на выплаты по оплате труда</t>
  </si>
  <si>
    <t xml:space="preserve">в том числе:
за счет заработной платы </t>
  </si>
  <si>
    <t>из них:
внутреннего долга</t>
  </si>
  <si>
    <t>2100</t>
  </si>
  <si>
    <t>2200</t>
  </si>
  <si>
    <t>2300</t>
  </si>
  <si>
    <t>2301</t>
  </si>
  <si>
    <t>2302</t>
  </si>
  <si>
    <t>2303</t>
  </si>
  <si>
    <t>2304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</si>
  <si>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</si>
  <si>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</si>
  <si>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</si>
  <si>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</si>
  <si>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</si>
  <si>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</si>
  <si>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</si>
  <si>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</si>
  <si>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</si>
  <si>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2500</t>
  </si>
  <si>
    <t>2501</t>
  </si>
  <si>
    <t>2502</t>
  </si>
  <si>
    <t>2600</t>
  </si>
  <si>
    <t>214</t>
  </si>
  <si>
    <t>227</t>
  </si>
  <si>
    <t>228</t>
  </si>
  <si>
    <t>229</t>
  </si>
  <si>
    <t>в том числе:
за счет перечислений другим бюджетам бюджетной системы Российской Федерации</t>
  </si>
  <si>
    <t>2601</t>
  </si>
  <si>
    <t>2602</t>
  </si>
  <si>
    <t>2604</t>
  </si>
  <si>
    <t>2605</t>
  </si>
  <si>
    <t>2606</t>
  </si>
  <si>
    <t>2607</t>
  </si>
  <si>
    <t>2608</t>
  </si>
  <si>
    <t>2609</t>
  </si>
  <si>
    <t>2611</t>
  </si>
  <si>
    <t>2612</t>
  </si>
  <si>
    <t>2700</t>
  </si>
  <si>
    <t>2701</t>
  </si>
  <si>
    <t>2702</t>
  </si>
  <si>
    <t>2703</t>
  </si>
  <si>
    <t>2800</t>
  </si>
  <si>
    <t>244</t>
  </si>
  <si>
    <t>245</t>
  </si>
  <si>
    <t>246</t>
  </si>
  <si>
    <t>247</t>
  </si>
  <si>
    <t>248</t>
  </si>
  <si>
    <t>249</t>
  </si>
  <si>
    <t>24A</t>
  </si>
  <si>
    <t>24B</t>
  </si>
  <si>
    <t>из них:
за счет пенсий, пособий и выплат по пенсионному, социальному и медицинскому страхованию населения</t>
  </si>
  <si>
    <t>из них:
за счет чрезвычайных расходов по операциям с активами</t>
  </si>
  <si>
    <t>2801</t>
  </si>
  <si>
    <t>2802</t>
  </si>
  <si>
    <t>2803</t>
  </si>
  <si>
    <t>2804</t>
  </si>
  <si>
    <t>2805</t>
  </si>
  <si>
    <t>2806</t>
  </si>
  <si>
    <t>2807</t>
  </si>
  <si>
    <t>2900</t>
  </si>
  <si>
    <t>2901</t>
  </si>
  <si>
    <t>3100</t>
  </si>
  <si>
    <t>263</t>
  </si>
  <si>
    <t>264</t>
  </si>
  <si>
    <t>265</t>
  </si>
  <si>
    <t>266</t>
  </si>
  <si>
    <t>267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</si>
  <si>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</si>
  <si>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</si>
  <si>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</si>
  <si>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</si>
  <si>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</si>
  <si>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</si>
  <si>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</si>
  <si>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</si>
  <si>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</si>
  <si>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3200</t>
  </si>
  <si>
    <t>3300</t>
  </si>
  <si>
    <t>3310</t>
  </si>
  <si>
    <t>3320</t>
  </si>
  <si>
    <t>3330</t>
  </si>
  <si>
    <t>3340</t>
  </si>
  <si>
    <t>3346</t>
  </si>
  <si>
    <t>3347</t>
  </si>
  <si>
    <t>3390</t>
  </si>
  <si>
    <t>3400</t>
  </si>
  <si>
    <t>3410</t>
  </si>
  <si>
    <t>3420</t>
  </si>
  <si>
    <t>296</t>
  </si>
  <si>
    <t>297</t>
  </si>
  <si>
    <t>298</t>
  </si>
  <si>
    <t>299</t>
  </si>
  <si>
    <t>341</t>
  </si>
  <si>
    <t>342</t>
  </si>
  <si>
    <t>343</t>
  </si>
  <si>
    <t>344</t>
  </si>
  <si>
    <t>345</t>
  </si>
  <si>
    <t>346</t>
  </si>
  <si>
    <t>347</t>
  </si>
  <si>
    <t>349</t>
  </si>
  <si>
    <t>520</t>
  </si>
  <si>
    <t>530</t>
  </si>
  <si>
    <t xml:space="preserve">из них:
по внутренним привлеченным заимствованиям 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</si>
  <si>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</si>
  <si>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</si>
  <si>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</si>
  <si>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</si>
  <si>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</si>
  <si>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</si>
  <si>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</si>
  <si>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</si>
  <si>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</si>
  <si>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</si>
  <si>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</si>
  <si>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3600</t>
  </si>
  <si>
    <t>3800</t>
  </si>
  <si>
    <t>3810</t>
  </si>
  <si>
    <t>3820</t>
  </si>
  <si>
    <t>3900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</si>
  <si>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</si>
  <si>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</si>
  <si>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</si>
  <si>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</si>
  <si>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</si>
  <si>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</si>
  <si>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</si>
  <si>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</si>
  <si>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</si>
  <si>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</si>
  <si>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</si>
  <si>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3. ИЗМЕНЕНИЕ ОСТАТКОВ СРЕДСТВ</t>
  </si>
  <si>
    <t>1. ПОСТУПЛЕНИЯ</t>
  </si>
  <si>
    <t>4000</t>
  </si>
  <si>
    <t>4100</t>
  </si>
  <si>
    <t>4200</t>
  </si>
  <si>
    <t>4210</t>
  </si>
  <si>
    <t>4220</t>
  </si>
  <si>
    <t>4300</t>
  </si>
  <si>
    <t>4310</t>
  </si>
  <si>
    <t>4320</t>
  </si>
  <si>
    <t>4400</t>
  </si>
  <si>
    <t>4410</t>
  </si>
  <si>
    <t>4420</t>
  </si>
  <si>
    <t>4500</t>
  </si>
  <si>
    <t>4510</t>
  </si>
  <si>
    <t>4520</t>
  </si>
  <si>
    <t>4600</t>
  </si>
  <si>
    <t>4610</t>
  </si>
  <si>
    <t>4620</t>
  </si>
  <si>
    <t>4630</t>
  </si>
  <si>
    <t>4640</t>
  </si>
  <si>
    <t>5000</t>
  </si>
  <si>
    <t>5010</t>
  </si>
  <si>
    <t>5020</t>
  </si>
  <si>
    <t>5030</t>
  </si>
  <si>
    <t>3.1 АНАЛИТИЧЕСКАЯ ИНФОРМАЦИЯ ПО УПРАВЛЕНИЮ ОСТАТКАМИ</t>
  </si>
  <si>
    <t>8000</t>
  </si>
  <si>
    <t>8100</t>
  </si>
  <si>
    <t>8200</t>
  </si>
  <si>
    <t>4. АНАЛИТИЧЕСКАЯ ИНФОРМАЦИЯ ПО ВЫБЫТИЯМ</t>
  </si>
  <si>
    <t>9000</t>
  </si>
  <si>
    <t>9900</t>
  </si>
  <si>
    <r>
      <rPr>
        <i/>
        <sz val="8"/>
        <rFont val="Arial Cyr"/>
        <charset val="204"/>
      </rPr>
      <t>в том числе:</t>
    </r>
    <r>
      <rPr>
        <sz val="8"/>
        <rFont val="Arial Cyr"/>
        <charset val="204"/>
      </rPr>
      <t xml:space="preserve">
по налоговым доходам, таможенным платежам и страховым взносам на обязательное социальное страхование</t>
    </r>
  </si>
  <si>
    <t>Отчет о совместимости для Книга7</t>
  </si>
  <si>
    <t>Дата отчета: 13.06.2019 19:51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</si>
  <si>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</si>
  <si>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</si>
  <si>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</si>
  <si>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</si>
  <si>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</si>
  <si>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</si>
  <si>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 xml:space="preserve">администратор, администратор источников финансирования дефицита бюджета </t>
  </si>
  <si>
    <t>главный администратор, администратор доходов бюджета, главный</t>
  </si>
  <si>
    <t>по поступлениям текущего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</si>
  <si>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внешние привлеченные заимствования</t>
  </si>
  <si>
    <t>по предоставленным заимствованиям</t>
  </si>
  <si>
    <t>Единица измерения: руб.</t>
  </si>
  <si>
    <t>по поступлениям текущего характера от международных 
организаций</t>
  </si>
  <si>
    <t>за счет прочих несоциальных выплат персоналу в натуральной 
форме</t>
  </si>
  <si>
    <t>за счет безвозмездных перечислений некоммерческим 
организациям и физическим лицам - производителям товаров, 
работ и услуг на производство</t>
  </si>
  <si>
    <t>за счет безвозмездных перечислений иным финансовым 
организациям (за исключением финансовых организаций государственного сектора) на продукцию</t>
  </si>
  <si>
    <t>за счет безвозмездных перечислений некоммерческим 
организациям и физическим лицам - производителям товаров, 
работ и услуг на продукцию</t>
  </si>
  <si>
    <t>за счет пособий по социальной помощи населению в денежной 
форме</t>
  </si>
  <si>
    <t>за счет пособий по социальной помощи, выплачиваемых работодателями, нанимателями бывшим работникам в 
натуральной форме</t>
  </si>
  <si>
    <t>за счет уплаты иных выплат текущего характера физическим 
лицам</t>
  </si>
  <si>
    <t>за счет уплаты иных выплат капитального характера 
организациям</t>
  </si>
  <si>
    <t>3110</t>
  </si>
  <si>
    <t>3111</t>
  </si>
  <si>
    <t>3112</t>
  </si>
  <si>
    <t>3113</t>
  </si>
  <si>
    <t>3114</t>
  </si>
  <si>
    <t>3115</t>
  </si>
  <si>
    <t>3116</t>
  </si>
  <si>
    <t>3117</t>
  </si>
  <si>
    <t>340</t>
  </si>
  <si>
    <t>за счет приобретения товаров и материальных запасов</t>
  </si>
  <si>
    <r>
      <rPr>
        <i/>
        <sz val="8"/>
        <rFont val="Arial Cyr"/>
        <charset val="204"/>
      </rPr>
      <t>из них:</t>
    </r>
    <r>
      <rPr>
        <sz val="8"/>
        <rFont val="Arial Cyr"/>
        <charset val="204"/>
      </rPr>
      <t xml:space="preserve">
прочих запасов (материалов)</t>
    </r>
  </si>
  <si>
    <t>от оказания услуг по программе обязательного медицинского страхования</t>
  </si>
  <si>
    <t>в том числе:
за счет безвозмездных перечислений текущего характера государственным (муниципальным) учреждениям</t>
  </si>
  <si>
    <t>в том числе:
за счет безвозмездных перечислений капитального характера государственным (муниципальным) учреждениям</t>
  </si>
  <si>
    <t>0507</t>
  </si>
  <si>
    <t>139</t>
  </si>
  <si>
    <t>от возмещений Фондом социального страхования Российской Федерации расходов</t>
  </si>
  <si>
    <t>Бюджет Валдайского муниципального района</t>
  </si>
  <si>
    <t>01 января 2022 г.</t>
  </si>
  <si>
    <t>02290350</t>
  </si>
  <si>
    <t>Комитет финансов Администрации Валдайского муниципального района</t>
  </si>
  <si>
    <t>892</t>
  </si>
  <si>
    <t>5302008661</t>
  </si>
  <si>
    <t>ГОД</t>
  </si>
  <si>
    <t>5</t>
  </si>
  <si>
    <t>01.01.2022</t>
  </si>
  <si>
    <t>3</t>
  </si>
  <si>
    <t>500</t>
  </si>
  <si>
    <t>49608000</t>
  </si>
  <si>
    <t>420</t>
  </si>
  <si>
    <t>430</t>
  </si>
  <si>
    <t>400</t>
  </si>
  <si>
    <t>410</t>
  </si>
  <si>
    <t>100</t>
  </si>
  <si>
    <t>120</t>
  </si>
  <si>
    <t>130</t>
  </si>
  <si>
    <t>140</t>
  </si>
  <si>
    <t>141</t>
  </si>
  <si>
    <t>150</t>
  </si>
  <si>
    <t>160</t>
  </si>
  <si>
    <t>262</t>
  </si>
  <si>
    <t>250</t>
  </si>
  <si>
    <t>252</t>
  </si>
  <si>
    <t>253</t>
  </si>
  <si>
    <t>260</t>
  </si>
  <si>
    <t>270</t>
  </si>
  <si>
    <t>273</t>
  </si>
  <si>
    <t>290</t>
  </si>
  <si>
    <t>310</t>
  </si>
  <si>
    <t>320</t>
  </si>
  <si>
    <t>330</t>
  </si>
  <si>
    <t>810</t>
  </si>
  <si>
    <t>171</t>
  </si>
  <si>
    <t>110</t>
  </si>
  <si>
    <t>151</t>
  </si>
  <si>
    <t>251</t>
  </si>
  <si>
    <t>261</t>
  </si>
  <si>
    <t>720</t>
  </si>
  <si>
    <t>231</t>
  </si>
  <si>
    <t>232</t>
  </si>
  <si>
    <t>820</t>
  </si>
  <si>
    <t>600</t>
  </si>
  <si>
    <t>700</t>
  </si>
  <si>
    <t>710</t>
  </si>
  <si>
    <t>200</t>
  </si>
  <si>
    <t>210</t>
  </si>
  <si>
    <t>211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</si>
  <si>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</si>
  <si>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</si>
  <si>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</si>
  <si>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</si>
  <si>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</si>
  <si>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</si>
  <si>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</si>
  <si>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</si>
  <si>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</si>
  <si>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230</t>
  </si>
  <si>
    <t>240</t>
  </si>
  <si>
    <t>241</t>
  </si>
  <si>
    <t>242</t>
  </si>
  <si>
    <t>Никитина Ольга Валентиновна</t>
  </si>
  <si>
    <t>Федеральное казначейство</t>
  </si>
  <si>
    <t>0D2AAD476835540C639A0086C45B39C183F13530</t>
  </si>
  <si>
    <t>30E1A4D9AD218A27E21791FB3FEB817D2D1DC3D5</t>
  </si>
  <si>
    <t>KFVALDAI</t>
  </si>
  <si>
    <t>Никифорова Татьяна Васильевна</t>
  </si>
  <si>
    <t>7AC8EAC827434B8887221B8478C4BEBC0077EE8A</t>
  </si>
  <si>
    <t>DEDEFED45A851A08471863DE831E7FC453C8F792</t>
  </si>
  <si>
    <t>KFVALDAI1</t>
  </si>
  <si>
    <t>Заработная плата</t>
  </si>
  <si>
    <t>0102</t>
  </si>
  <si>
    <t>0104</t>
  </si>
  <si>
    <t>0106</t>
  </si>
  <si>
    <t>0412</t>
  </si>
  <si>
    <t>Прочие несоциальные выплаты персоналу в денежной форме</t>
  </si>
  <si>
    <t>Начисления на выплаты по оплате труда</t>
  </si>
  <si>
    <t>Услуги связи</t>
  </si>
  <si>
    <t>0113</t>
  </si>
  <si>
    <t>Транспортные услуги</t>
  </si>
  <si>
    <t>Коммунальные услуги</t>
  </si>
  <si>
    <t>0501</t>
  </si>
  <si>
    <t>Работы, услуги по содержанию имущества</t>
  </si>
  <si>
    <t>Прочие работы, услуги</t>
  </si>
  <si>
    <t>0105</t>
  </si>
  <si>
    <t>414</t>
  </si>
  <si>
    <t>1004</t>
  </si>
  <si>
    <t>323</t>
  </si>
  <si>
    <t>Страхование</t>
  </si>
  <si>
    <t>Обслуживание внутреннего долга</t>
  </si>
  <si>
    <t>1301</t>
  </si>
  <si>
    <t>730</t>
  </si>
  <si>
    <t>Безвозмездные перечисления (передачи) текущего характера сектора государственного управления</t>
  </si>
  <si>
    <t>611</t>
  </si>
  <si>
    <t>612</t>
  </si>
  <si>
    <t>0310</t>
  </si>
  <si>
    <t>622</t>
  </si>
  <si>
    <t>621</t>
  </si>
  <si>
    <t>0702</t>
  </si>
  <si>
    <t>1101</t>
  </si>
  <si>
    <t>Перечисления другим бюджетам бюджетной системы Российской Федерации</t>
  </si>
  <si>
    <t>0203</t>
  </si>
  <si>
    <t>1401</t>
  </si>
  <si>
    <t>511</t>
  </si>
  <si>
    <t>1402</t>
  </si>
  <si>
    <t>512</t>
  </si>
  <si>
    <t>Пособия по социальной помощи населению в денежной форме</t>
  </si>
  <si>
    <t>1003</t>
  </si>
  <si>
    <t>322</t>
  </si>
  <si>
    <t>313</t>
  </si>
  <si>
    <t>321</t>
  </si>
  <si>
    <t>Пенсии, пособия, выплачиваемые работодателями, нанимателями бывшим работникам</t>
  </si>
  <si>
    <t>1001</t>
  </si>
  <si>
    <t>312</t>
  </si>
  <si>
    <t>Социальные пособия и компенсации персоналу в денежной форме</t>
  </si>
  <si>
    <t>Безвозмездные перечисления капитального характера государственным (муниципальным) учреждениям</t>
  </si>
  <si>
    <t>Налоги, пошлины и сборы</t>
  </si>
  <si>
    <t>852</t>
  </si>
  <si>
    <t>Штрафы за нарушение законодательства о налогах и сборах, законодательства о страховых взносах</t>
  </si>
  <si>
    <t>853</t>
  </si>
  <si>
    <t>Штрафы за нарушение законодательства о закупках и нарушение условий контрактов (договоров)</t>
  </si>
  <si>
    <t>Другие экономические санкции</t>
  </si>
  <si>
    <t>Иные выплаты текущего характера физическим лицам</t>
  </si>
  <si>
    <t>350</t>
  </si>
  <si>
    <t>Иные выплаты текущего характера организациям</t>
  </si>
  <si>
    <t>831</t>
  </si>
  <si>
    <t>Увеличение стоимости основных средств</t>
  </si>
  <si>
    <t>0103</t>
  </si>
  <si>
    <t>412</t>
  </si>
  <si>
    <t>Увеличение стоимости прочих материальных запасов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</si>
  <si>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</si>
  <si>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</si>
  <si>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Увеличение стоимости акций и иных финансовых инструментов</t>
  </si>
  <si>
    <t>452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</si>
</sst>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i/>
      <sz val="8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b/>
      <i/>
      <sz val="8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lightGray"/>
    </fill>
    <fill>
      <patternFill patternType="lightGray">
        <bgColor theme="0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7" fillId="0" borderId="0"/>
    <xf numFmtId="0" fontId="1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301">
    <xf numFmtId="0" fontId="0" fillId="0" borderId="0" xfId="0"/>
    <xf numFmtId="0" fontId="4" fillId="24" borderId="0" xfId="0" applyNumberFormat="1" applyFont="1" applyFill="1" applyAlignment="1">
      <alignment horizontal="right" wrapText="1"/>
    </xf>
    <xf numFmtId="0" fontId="7" fillId="24" borderId="0" xfId="0" applyFont="1" applyFill="1"/>
    <xf numFmtId="0" fontId="6" fillId="24" borderId="0" xfId="0" applyFont="1" applyFill="1"/>
    <xf numFmtId="0" fontId="7" fillId="24" borderId="0" xfId="0" applyNumberFormat="1" applyFont="1" applyFill="1" applyAlignment="1">
      <alignment wrapText="1"/>
    </xf>
    <xf numFmtId="0" fontId="7" fillId="24" borderId="0" xfId="0" applyNumberFormat="1" applyFont="1" applyFill="1"/>
    <xf numFmtId="0" fontId="7" fillId="24" borderId="0" xfId="0" applyNumberFormat="1" applyFont="1" applyFill="1" applyAlignment="1"/>
    <xf numFmtId="0" fontId="4" fillId="24" borderId="0" xfId="0" applyNumberFormat="1" applyFont="1" applyFill="1" applyBorder="1"/>
    <xf numFmtId="0" fontId="6" fillId="24" borderId="0" xfId="0" applyNumberFormat="1" applyFont="1" applyFill="1" applyBorder="1" applyAlignment="1">
      <alignment horizontal="center"/>
    </xf>
    <xf numFmtId="0" fontId="3" fillId="24" borderId="0" xfId="0" applyFont="1" applyFill="1"/>
    <xf numFmtId="0" fontId="3" fillId="24" borderId="0" xfId="0" applyFont="1" applyFill="1" applyBorder="1"/>
    <xf numFmtId="0" fontId="9" fillId="24" borderId="0" xfId="0" applyFont="1" applyFill="1" applyBorder="1" applyAlignment="1"/>
    <xf numFmtId="0" fontId="3" fillId="24" borderId="0" xfId="0" applyFont="1" applyFill="1" applyBorder="1" applyAlignment="1"/>
    <xf numFmtId="0" fontId="9" fillId="24" borderId="0" xfId="0" applyFont="1" applyFill="1" applyBorder="1" applyAlignment="1">
      <alignment horizontal="left"/>
    </xf>
    <xf numFmtId="0" fontId="9" fillId="24" borderId="0" xfId="0" applyFont="1" applyFill="1" applyAlignment="1">
      <alignment horizontal="left" wrapText="1"/>
    </xf>
    <xf numFmtId="0" fontId="4" fillId="24" borderId="0" xfId="0" applyFont="1" applyFill="1" applyAlignment="1">
      <alignment horizontal="right"/>
    </xf>
    <xf numFmtId="49" fontId="7" fillId="24" borderId="10" xfId="0" applyNumberFormat="1" applyFont="1" applyFill="1" applyBorder="1" applyAlignment="1">
      <alignment horizontal="center" wrapText="1"/>
    </xf>
    <xf numFmtId="49" fontId="7" fillId="24" borderId="11" xfId="0" applyNumberFormat="1" applyFont="1" applyFill="1" applyBorder="1" applyAlignment="1">
      <alignment horizontal="center"/>
    </xf>
    <xf numFmtId="49" fontId="7" fillId="24" borderId="12" xfId="0" applyNumberFormat="1" applyFont="1" applyFill="1" applyBorder="1" applyAlignment="1">
      <alignment horizontal="center"/>
    </xf>
    <xf numFmtId="14" fontId="7" fillId="24" borderId="13" xfId="0" applyNumberFormat="1" applyFont="1" applyFill="1" applyBorder="1" applyAlignment="1" applyProtection="1">
      <alignment horizontal="center"/>
      <protection locked="0"/>
    </xf>
    <xf numFmtId="49" fontId="7" fillId="24" borderId="14" xfId="0" applyNumberFormat="1" applyFont="1" applyFill="1" applyBorder="1" applyAlignment="1" applyProtection="1">
      <alignment horizontal="center"/>
      <protection locked="0"/>
    </xf>
    <xf numFmtId="49" fontId="7" fillId="24" borderId="13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center"/>
    </xf>
    <xf numFmtId="49" fontId="7" fillId="24" borderId="0" xfId="0" applyNumberFormat="1" applyFont="1" applyFill="1" applyAlignment="1">
      <alignment horizontal="right" wrapText="1" indent="1"/>
    </xf>
    <xf numFmtId="49" fontId="7" fillId="24" borderId="0" xfId="0" applyNumberFormat="1" applyFont="1" applyFill="1" applyAlignment="1">
      <alignment horizontal="right" indent="1"/>
    </xf>
    <xf numFmtId="0" fontId="2" fillId="24" borderId="0" xfId="0" applyFont="1" applyFill="1" applyAlignment="1">
      <alignment horizontal="center" vertical="center" wrapText="1"/>
    </xf>
    <xf numFmtId="0" fontId="3" fillId="24" borderId="0" xfId="0" applyFont="1" applyFill="1" applyAlignment="1">
      <alignment vertical="center" wrapText="1"/>
    </xf>
    <xf numFmtId="0" fontId="35" fillId="0" borderId="0" xfId="0" applyFont="1"/>
    <xf numFmtId="0" fontId="7" fillId="24" borderId="0" xfId="0" applyNumberFormat="1" applyFont="1" applyFill="1" applyBorder="1" applyAlignment="1">
      <alignment horizontal="center" vertical="top" wrapText="1"/>
    </xf>
    <xf numFmtId="0" fontId="7" fillId="24" borderId="0" xfId="0" applyNumberFormat="1" applyFont="1" applyFill="1" applyBorder="1" applyAlignment="1">
      <alignment horizontal="right" wrapText="1"/>
    </xf>
    <xf numFmtId="0" fontId="7" fillId="24" borderId="0" xfId="0" applyNumberFormat="1" applyFont="1" applyFill="1" applyBorder="1" applyAlignment="1">
      <alignment horizontal="center"/>
    </xf>
    <xf numFmtId="49" fontId="35" fillId="0" borderId="0" xfId="0" applyNumberFormat="1" applyFont="1" applyAlignment="1">
      <alignment horizontal="left"/>
    </xf>
    <xf numFmtId="0" fontId="3" fillId="24" borderId="0" xfId="0" applyFont="1" applyFill="1" applyBorder="1" applyAlignment="1">
      <alignment horizontal="center" wrapText="1"/>
    </xf>
    <xf numFmtId="49" fontId="3" fillId="0" borderId="15" xfId="0" applyNumberFormat="1" applyFont="1" applyFill="1" applyBorder="1" applyAlignment="1" applyProtection="1">
      <alignment horizontal="center"/>
      <protection locked="0"/>
    </xf>
    <xf numFmtId="0" fontId="3" fillId="0" borderId="15" xfId="0" applyNumberFormat="1" applyFont="1" applyFill="1" applyBorder="1" applyAlignment="1" applyProtection="1">
      <alignment horizontal="center"/>
      <protection locked="0"/>
    </xf>
    <xf numFmtId="0" fontId="9" fillId="24" borderId="0" xfId="0" applyFont="1" applyFill="1" applyBorder="1" applyAlignment="1">
      <alignment vertical="top" wrapText="1"/>
    </xf>
    <xf numFmtId="0" fontId="3" fillId="24" borderId="0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5" fillId="0" borderId="0" xfId="0" applyNumberFormat="1" applyFont="1" applyFill="1" applyAlignment="1">
      <alignment horizontal="left"/>
    </xf>
    <xf numFmtId="0" fontId="30" fillId="24" borderId="16" xfId="0" applyNumberFormat="1" applyFont="1" applyFill="1" applyBorder="1" applyAlignment="1">
      <alignment horizontal="center" vertical="center"/>
    </xf>
    <xf numFmtId="0" fontId="30" fillId="24" borderId="16" xfId="0" applyNumberFormat="1" applyFont="1" applyFill="1" applyBorder="1" applyAlignment="1">
      <alignment horizontal="center"/>
    </xf>
    <xf numFmtId="49" fontId="29" fillId="24" borderId="0" xfId="0" applyNumberFormat="1" applyFont="1" applyFill="1" applyBorder="1" applyAlignment="1">
      <alignment horizontal="left" wrapText="1" indent="2"/>
    </xf>
    <xf numFmtId="4" fontId="30" fillId="24" borderId="0" xfId="0" applyNumberFormat="1" applyFont="1" applyFill="1" applyBorder="1" applyAlignment="1" applyProtection="1"/>
    <xf numFmtId="4" fontId="30" fillId="24" borderId="17" xfId="0" applyNumberFormat="1" applyFont="1" applyFill="1" applyBorder="1" applyAlignment="1" applyProtection="1"/>
    <xf numFmtId="49" fontId="30" fillId="24" borderId="16" xfId="0" applyNumberFormat="1" applyFont="1" applyFill="1" applyBorder="1" applyAlignment="1">
      <alignment horizontal="center" vertical="center"/>
    </xf>
    <xf numFmtId="49" fontId="30" fillId="24" borderId="16" xfId="0" applyNumberFormat="1" applyFont="1" applyFill="1" applyBorder="1" applyAlignment="1">
      <alignment horizontal="center"/>
    </xf>
    <xf numFmtId="4" fontId="30" fillId="24" borderId="0" xfId="0" applyNumberFormat="1" applyFont="1" applyFill="1" applyBorder="1" applyProtection="1"/>
    <xf numFmtId="0" fontId="30" fillId="24" borderId="18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center"/>
    </xf>
    <xf numFmtId="49" fontId="30" fillId="0" borderId="19" xfId="0" applyNumberFormat="1" applyFont="1" applyFill="1" applyBorder="1" applyAlignment="1" applyProtection="1">
      <alignment horizontal="center"/>
    </xf>
    <xf numFmtId="49" fontId="30" fillId="0" borderId="11" xfId="0" applyNumberFormat="1" applyFont="1" applyFill="1" applyBorder="1" applyAlignment="1" applyProtection="1">
      <alignment horizontal="center"/>
    </xf>
    <xf numFmtId="49" fontId="30" fillId="0" borderId="20" xfId="0" applyNumberFormat="1" applyFont="1" applyFill="1" applyBorder="1" applyAlignment="1" applyProtection="1">
      <alignment horizontal="center"/>
      <protection locked="0"/>
    </xf>
    <xf numFmtId="0" fontId="30" fillId="0" borderId="23" xfId="0" applyNumberFormat="1" applyFont="1" applyFill="1" applyBorder="1" applyAlignment="1" applyProtection="1">
      <alignment wrapText="1"/>
    </xf>
    <xf numFmtId="49" fontId="30" fillId="24" borderId="24" xfId="0" applyNumberFormat="1" applyFont="1" applyFill="1" applyBorder="1" applyAlignment="1">
      <alignment horizontal="center"/>
    </xf>
    <xf numFmtId="4" fontId="30" fillId="24" borderId="24" xfId="0" applyNumberFormat="1" applyFont="1" applyFill="1" applyBorder="1"/>
    <xf numFmtId="4" fontId="30" fillId="24" borderId="24" xfId="0" applyNumberFormat="1" applyFont="1" applyFill="1" applyBorder="1" applyProtection="1"/>
    <xf numFmtId="4" fontId="30" fillId="24" borderId="24" xfId="0" applyNumberFormat="1" applyFont="1" applyFill="1" applyBorder="1" applyAlignment="1" applyProtection="1"/>
    <xf numFmtId="49" fontId="30" fillId="24" borderId="25" xfId="0" applyNumberFormat="1" applyFont="1" applyFill="1" applyBorder="1" applyAlignment="1">
      <alignment horizontal="center"/>
    </xf>
    <xf numFmtId="0" fontId="36" fillId="0" borderId="0" xfId="0" applyFont="1" applyProtection="1"/>
    <xf numFmtId="0" fontId="36" fillId="0" borderId="26" xfId="0" applyFont="1" applyBorder="1" applyProtection="1"/>
    <xf numFmtId="0" fontId="36" fillId="0" borderId="27" xfId="0" applyFont="1" applyBorder="1" applyProtection="1"/>
    <xf numFmtId="0" fontId="36" fillId="0" borderId="28" xfId="0" applyFont="1" applyBorder="1" applyProtection="1"/>
    <xf numFmtId="0" fontId="30" fillId="24" borderId="16" xfId="0" applyFont="1" applyFill="1" applyBorder="1" applyAlignment="1" applyProtection="1">
      <alignment horizontal="center"/>
    </xf>
    <xf numFmtId="0" fontId="30" fillId="24" borderId="29" xfId="0" applyNumberFormat="1" applyFont="1" applyFill="1" applyBorder="1" applyAlignment="1" applyProtection="1">
      <alignment horizontal="left" wrapText="1" indent="2"/>
      <protection locked="0"/>
    </xf>
    <xf numFmtId="49" fontId="30" fillId="24" borderId="21" xfId="0" applyNumberFormat="1" applyFont="1" applyFill="1" applyBorder="1" applyAlignment="1" applyProtection="1">
      <alignment horizontal="center"/>
      <protection locked="0"/>
    </xf>
    <xf numFmtId="0" fontId="30" fillId="24" borderId="30" xfId="0" applyNumberFormat="1" applyFont="1" applyFill="1" applyBorder="1" applyAlignment="1" applyProtection="1">
      <alignment wrapText="1"/>
    </xf>
    <xf numFmtId="49" fontId="30" fillId="24" borderId="31" xfId="0" applyNumberFormat="1" applyFont="1" applyFill="1" applyBorder="1" applyAlignment="1" applyProtection="1">
      <alignment horizontal="center"/>
    </xf>
    <xf numFmtId="49" fontId="30" fillId="24" borderId="32" xfId="0" applyNumberFormat="1" applyFont="1" applyFill="1" applyBorder="1" applyAlignment="1" applyProtection="1">
      <alignment horizontal="center"/>
    </xf>
    <xf numFmtId="0" fontId="30" fillId="24" borderId="0" xfId="0" applyFont="1" applyFill="1" applyBorder="1"/>
    <xf numFmtId="0" fontId="30" fillId="24" borderId="0" xfId="0" applyFont="1" applyFill="1" applyBorder="1" applyAlignment="1">
      <alignment horizontal="center"/>
    </xf>
    <xf numFmtId="0" fontId="36" fillId="0" borderId="0" xfId="0" applyFont="1"/>
    <xf numFmtId="0" fontId="3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33" xfId="0" applyNumberFormat="1" applyBorder="1" applyAlignment="1">
      <alignment vertical="top" wrapText="1"/>
    </xf>
    <xf numFmtId="0" fontId="0" fillId="0" borderId="34" xfId="0" applyNumberFormat="1" applyBorder="1" applyAlignment="1">
      <alignment vertical="top" wrapText="1"/>
    </xf>
    <xf numFmtId="0" fontId="3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4" xfId="0" applyNumberFormat="1" applyBorder="1" applyAlignment="1">
      <alignment horizontal="center" vertical="top" wrapText="1"/>
    </xf>
    <xf numFmtId="0" fontId="0" fillId="0" borderId="35" xfId="0" applyNumberFormat="1" applyBorder="1" applyAlignment="1">
      <alignment horizontal="center" vertical="top" wrapText="1"/>
    </xf>
    <xf numFmtId="0" fontId="8" fillId="24" borderId="17" xfId="0" applyNumberFormat="1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17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49" fontId="31" fillId="25" borderId="36" xfId="0" applyNumberFormat="1" applyFont="1" applyFill="1" applyBorder="1" applyAlignment="1">
      <alignment horizontal="center" wrapText="1"/>
    </xf>
    <xf numFmtId="49" fontId="32" fillId="25" borderId="37" xfId="0" applyNumberFormat="1" applyFont="1" applyFill="1" applyBorder="1" applyAlignment="1">
      <alignment wrapText="1"/>
    </xf>
    <xf numFmtId="49" fontId="29" fillId="25" borderId="30" xfId="0" applyNumberFormat="1" applyFont="1" applyFill="1" applyBorder="1" applyAlignment="1">
      <alignment horizontal="left" wrapText="1" indent="4"/>
    </xf>
    <xf numFmtId="49" fontId="30" fillId="25" borderId="30" xfId="0" applyNumberFormat="1" applyFont="1" applyFill="1" applyBorder="1" applyAlignment="1">
      <alignment horizontal="left" wrapText="1" indent="2"/>
    </xf>
    <xf numFmtId="49" fontId="29" fillId="25" borderId="30" xfId="0" applyNumberFormat="1" applyFont="1" applyFill="1" applyBorder="1" applyAlignment="1">
      <alignment horizontal="left" wrapText="1" indent="3"/>
    </xf>
    <xf numFmtId="49" fontId="32" fillId="25" borderId="30" xfId="0" applyNumberFormat="1" applyFont="1" applyFill="1" applyBorder="1" applyAlignment="1">
      <alignment wrapText="1"/>
    </xf>
    <xf numFmtId="49" fontId="30" fillId="25" borderId="30" xfId="0" applyNumberFormat="1" applyFont="1" applyFill="1" applyBorder="1" applyAlignment="1">
      <alignment horizontal="left" wrapText="1" indent="1"/>
    </xf>
    <xf numFmtId="49" fontId="29" fillId="25" borderId="30" xfId="0" applyNumberFormat="1" applyFont="1" applyFill="1" applyBorder="1" applyAlignment="1">
      <alignment horizontal="left" wrapText="1" indent="2"/>
    </xf>
    <xf numFmtId="49" fontId="29" fillId="25" borderId="38" xfId="0" applyNumberFormat="1" applyFont="1" applyFill="1" applyBorder="1" applyAlignment="1">
      <alignment horizontal="left" wrapText="1" indent="2"/>
    </xf>
    <xf numFmtId="49" fontId="31" fillId="25" borderId="38" xfId="0" applyNumberFormat="1" applyFont="1" applyFill="1" applyBorder="1" applyAlignment="1">
      <alignment horizontal="center" wrapText="1"/>
    </xf>
    <xf numFmtId="49" fontId="30" fillId="25" borderId="30" xfId="0" applyNumberFormat="1" applyFont="1" applyFill="1" applyBorder="1" applyAlignment="1">
      <alignment horizontal="left" wrapText="1" indent="3"/>
    </xf>
    <xf numFmtId="49" fontId="30" fillId="25" borderId="39" xfId="0" applyNumberFormat="1" applyFont="1" applyFill="1" applyBorder="1" applyProtection="1"/>
    <xf numFmtId="49" fontId="30" fillId="25" borderId="25" xfId="0" applyNumberFormat="1" applyFont="1" applyFill="1" applyBorder="1" applyProtection="1"/>
    <xf numFmtId="49" fontId="31" fillId="25" borderId="40" xfId="0" applyNumberFormat="1" applyFont="1" applyFill="1" applyBorder="1" applyAlignment="1">
      <alignment horizontal="center"/>
    </xf>
    <xf numFmtId="49" fontId="32" fillId="25" borderId="38" xfId="0" applyNumberFormat="1" applyFont="1" applyFill="1" applyBorder="1" applyAlignment="1">
      <alignment wrapText="1"/>
    </xf>
    <xf numFmtId="49" fontId="30" fillId="25" borderId="31" xfId="0" applyNumberFormat="1" applyFont="1" applyFill="1" applyBorder="1" applyAlignment="1" applyProtection="1">
      <alignment horizontal="center"/>
    </xf>
    <xf numFmtId="49" fontId="30" fillId="25" borderId="32" xfId="0" applyNumberFormat="1" applyFont="1" applyFill="1" applyBorder="1" applyAlignment="1" applyProtection="1">
      <alignment horizontal="center"/>
    </xf>
    <xf numFmtId="49" fontId="30" fillId="25" borderId="41" xfId="0" applyNumberFormat="1" applyFont="1" applyFill="1" applyBorder="1" applyAlignment="1" applyProtection="1">
      <alignment horizontal="center"/>
    </xf>
    <xf numFmtId="49" fontId="30" fillId="25" borderId="42" xfId="0" applyNumberFormat="1" applyFont="1" applyFill="1" applyBorder="1" applyAlignment="1" applyProtection="1">
      <alignment horizontal="center"/>
    </xf>
    <xf numFmtId="49" fontId="30" fillId="25" borderId="39" xfId="0" applyNumberFormat="1" applyFont="1" applyFill="1" applyBorder="1" applyAlignment="1" applyProtection="1">
      <alignment horizontal="center"/>
    </xf>
    <xf numFmtId="49" fontId="30" fillId="25" borderId="25" xfId="0" applyNumberFormat="1" applyFont="1" applyFill="1" applyBorder="1" applyAlignment="1" applyProtection="1">
      <alignment horizontal="center"/>
    </xf>
    <xf numFmtId="0" fontId="30" fillId="25" borderId="43" xfId="0" applyNumberFormat="1" applyFont="1" applyFill="1" applyBorder="1" applyAlignment="1" applyProtection="1">
      <alignment horizontal="left" wrapText="1"/>
    </xf>
    <xf numFmtId="49" fontId="30" fillId="25" borderId="19" xfId="0" applyNumberFormat="1" applyFont="1" applyFill="1" applyBorder="1" applyAlignment="1" applyProtection="1">
      <alignment horizontal="center"/>
    </xf>
    <xf numFmtId="49" fontId="30" fillId="25" borderId="11" xfId="0" applyNumberFormat="1" applyFont="1" applyFill="1" applyBorder="1" applyAlignment="1" applyProtection="1">
      <alignment horizontal="center"/>
    </xf>
    <xf numFmtId="49" fontId="30" fillId="25" borderId="20" xfId="0" applyNumberFormat="1" applyFont="1" applyFill="1" applyBorder="1" applyAlignment="1" applyProtection="1">
      <alignment horizontal="center"/>
    </xf>
    <xf numFmtId="49" fontId="30" fillId="25" borderId="21" xfId="0" applyNumberFormat="1" applyFont="1" applyFill="1" applyBorder="1" applyAlignment="1" applyProtection="1">
      <alignment horizontal="center"/>
    </xf>
    <xf numFmtId="0" fontId="30" fillId="24" borderId="18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 wrapText="1"/>
    </xf>
    <xf numFmtId="49" fontId="35" fillId="0" borderId="0" xfId="0" applyNumberFormat="1" applyFont="1" applyAlignment="1">
      <alignment horizontal="center"/>
    </xf>
    <xf numFmtId="0" fontId="30" fillId="25" borderId="38" xfId="0" applyNumberFormat="1" applyFont="1" applyFill="1" applyBorder="1" applyAlignment="1" applyProtection="1">
      <alignment horizontal="left" wrapText="1"/>
    </xf>
    <xf numFmtId="0" fontId="30" fillId="25" borderId="30" xfId="0" applyNumberFormat="1" applyFont="1" applyFill="1" applyBorder="1" applyProtection="1"/>
    <xf numFmtId="0" fontId="8" fillId="24" borderId="17" xfId="0" applyNumberFormat="1" applyFont="1" applyFill="1" applyBorder="1" applyAlignment="1">
      <alignment horizontal="center" vertical="center"/>
    </xf>
    <xf numFmtId="49" fontId="31" fillId="24" borderId="17" xfId="0" applyNumberFormat="1" applyFont="1" applyFill="1" applyBorder="1" applyAlignment="1">
      <alignment horizontal="center" vertical="center"/>
    </xf>
    <xf numFmtId="0" fontId="31" fillId="24" borderId="17" xfId="0" applyFont="1" applyFill="1" applyBorder="1" applyAlignment="1">
      <alignment horizontal="center" vertical="center"/>
    </xf>
    <xf numFmtId="0" fontId="31" fillId="24" borderId="17" xfId="0" applyFont="1" applyFill="1" applyBorder="1" applyAlignment="1" applyProtection="1">
      <alignment horizontal="center" vertical="center"/>
    </xf>
    <xf numFmtId="49" fontId="30" fillId="25" borderId="38" xfId="0" applyNumberFormat="1" applyFont="1" applyFill="1" applyBorder="1" applyAlignment="1">
      <alignment horizontal="left" wrapText="1" indent="1"/>
    </xf>
    <xf numFmtId="49" fontId="29" fillId="25" borderId="44" xfId="0" applyNumberFormat="1" applyFont="1" applyFill="1" applyBorder="1" applyAlignment="1">
      <alignment horizontal="left" wrapText="1" indent="1"/>
    </xf>
    <xf numFmtId="49" fontId="30" fillId="25" borderId="19" xfId="0" applyNumberFormat="1" applyFont="1" applyFill="1" applyBorder="1" applyProtection="1"/>
    <xf numFmtId="49" fontId="30" fillId="25" borderId="11" xfId="0" applyNumberFormat="1" applyFont="1" applyFill="1" applyBorder="1" applyProtection="1"/>
    <xf numFmtId="49" fontId="29" fillId="0" borderId="30" xfId="0" applyNumberFormat="1" applyFont="1" applyFill="1" applyBorder="1" applyAlignment="1">
      <alignment horizontal="left" wrapText="1" indent="1"/>
    </xf>
    <xf numFmtId="49" fontId="30" fillId="0" borderId="39" xfId="0" applyNumberFormat="1" applyFont="1" applyFill="1" applyBorder="1" applyAlignment="1" applyProtection="1">
      <alignment horizontal="center"/>
    </xf>
    <xf numFmtId="49" fontId="30" fillId="0" borderId="25" xfId="0" applyNumberFormat="1" applyFont="1" applyFill="1" applyBorder="1" applyAlignment="1" applyProtection="1">
      <alignment horizontal="center"/>
    </xf>
    <xf numFmtId="0" fontId="30" fillId="25" borderId="45" xfId="0" applyNumberFormat="1" applyFont="1" applyFill="1" applyBorder="1" applyAlignment="1" applyProtection="1">
      <alignment horizontal="left" wrapText="1" indent="1"/>
    </xf>
    <xf numFmtId="0" fontId="30" fillId="25" borderId="0" xfId="0" applyNumberFormat="1" applyFont="1" applyFill="1" applyBorder="1" applyAlignment="1" applyProtection="1">
      <alignment horizontal="left" wrapText="1" indent="2"/>
    </xf>
    <xf numFmtId="0" fontId="30" fillId="25" borderId="23" xfId="0" applyNumberFormat="1" applyFont="1" applyFill="1" applyBorder="1" applyAlignment="1" applyProtection="1">
      <alignment horizontal="left" wrapText="1" indent="1"/>
    </xf>
    <xf numFmtId="0" fontId="30" fillId="25" borderId="46" xfId="0" applyNumberFormat="1" applyFont="1" applyFill="1" applyBorder="1" applyAlignment="1" applyProtection="1">
      <alignment horizontal="left" wrapText="1" indent="2"/>
    </xf>
    <xf numFmtId="0" fontId="30" fillId="25" borderId="44" xfId="0" applyNumberFormat="1" applyFont="1" applyFill="1" applyBorder="1" applyAlignment="1" applyProtection="1">
      <alignment horizontal="left" wrapText="1" indent="1"/>
    </xf>
    <xf numFmtId="0" fontId="7" fillId="24" borderId="0" xfId="0" applyNumberFormat="1" applyFont="1" applyFill="1" applyAlignment="1">
      <alignment vertical="top" wrapText="1"/>
    </xf>
    <xf numFmtId="49" fontId="30" fillId="25" borderId="32" xfId="0" applyNumberFormat="1" applyFont="1" applyFill="1" applyBorder="1" applyAlignment="1" applyProtection="1">
      <alignment horizontal="center"/>
    </xf>
    <xf numFmtId="49" fontId="30" fillId="25" borderId="42" xfId="0" applyNumberFormat="1" applyFont="1" applyFill="1" applyBorder="1" applyAlignment="1" applyProtection="1">
      <alignment horizontal="center"/>
    </xf>
    <xf numFmtId="0" fontId="30" fillId="24" borderId="32" xfId="0" applyNumberFormat="1" applyFont="1" applyFill="1" applyBorder="1" applyAlignment="1" applyProtection="1">
      <alignment horizontal="center" vertical="center" wrapText="1"/>
    </xf>
    <xf numFmtId="0" fontId="30" fillId="24" borderId="25" xfId="0" applyNumberFormat="1" applyFont="1" applyFill="1" applyBorder="1" applyAlignment="1" applyProtection="1">
      <alignment horizontal="center"/>
    </xf>
    <xf numFmtId="49" fontId="30" fillId="24" borderId="0" xfId="0" applyNumberFormat="1" applyFont="1" applyFill="1" applyBorder="1" applyAlignment="1" applyProtection="1">
      <alignment horizontal="center"/>
    </xf>
    <xf numFmtId="0" fontId="30" fillId="24" borderId="11" xfId="0" applyNumberFormat="1" applyFont="1" applyFill="1" applyBorder="1" applyAlignment="1" applyProtection="1">
      <alignment horizontal="center"/>
    </xf>
    <xf numFmtId="49" fontId="31" fillId="24" borderId="17" xfId="0" applyNumberFormat="1" applyFont="1" applyFill="1" applyBorder="1" applyAlignment="1" applyProtection="1">
      <alignment vertical="center"/>
    </xf>
    <xf numFmtId="49" fontId="30" fillId="24" borderId="32" xfId="0" applyNumberFormat="1" applyFont="1" applyFill="1" applyBorder="1" applyAlignment="1" applyProtection="1">
      <alignment horizontal="center" vertical="center" wrapText="1"/>
    </xf>
    <xf numFmtId="49" fontId="30" fillId="24" borderId="11" xfId="0" applyNumberFormat="1" applyFont="1" applyFill="1" applyBorder="1" applyAlignment="1" applyProtection="1">
      <alignment horizontal="center"/>
    </xf>
    <xf numFmtId="49" fontId="30" fillId="0" borderId="32" xfId="0" applyNumberFormat="1" applyFont="1" applyFill="1" applyBorder="1" applyAlignment="1" applyProtection="1">
      <alignment horizontal="center"/>
      <protection locked="0"/>
    </xf>
    <xf numFmtId="49" fontId="30" fillId="0" borderId="47" xfId="0" applyNumberFormat="1" applyFont="1" applyFill="1" applyBorder="1" applyAlignment="1" applyProtection="1">
      <alignment horizontal="center"/>
      <protection locked="0"/>
    </xf>
    <xf numFmtId="0" fontId="34" fillId="0" borderId="0" xfId="0" applyNumberFormat="1" applyFont="1" applyAlignment="1">
      <alignment horizontal="left"/>
    </xf>
    <xf numFmtId="0" fontId="3" fillId="24" borderId="0" xfId="0" applyFont="1" applyFill="1" applyBorder="1" applyAlignment="1">
      <alignment horizontal="center" wrapText="1"/>
    </xf>
    <xf numFmtId="49" fontId="36" fillId="0" borderId="0" xfId="0" applyNumberFormat="1" applyFont="1" applyAlignment="1">
      <alignment horizontal="left" wrapText="1"/>
    </xf>
    <xf numFmtId="49" fontId="30" fillId="25" borderId="32" xfId="0" applyNumberFormat="1" applyFont="1" applyFill="1" applyBorder="1" applyAlignment="1" applyProtection="1">
      <alignment horizontal="center"/>
    </xf>
    <xf numFmtId="49" fontId="30" fillId="25" borderId="42" xfId="0" applyNumberFormat="1" applyFont="1" applyFill="1" applyBorder="1" applyAlignment="1" applyProtection="1">
      <alignment horizontal="center"/>
    </xf>
    <xf numFmtId="164" fontId="30" fillId="0" borderId="32" xfId="0" applyNumberFormat="1" applyFont="1" applyFill="1" applyBorder="1" applyAlignment="1" applyProtection="1">
      <alignment horizontal="right"/>
      <protection locked="0"/>
    </xf>
    <xf numFmtId="164" fontId="30" fillId="0" borderId="48" xfId="0" applyNumberFormat="1" applyFont="1" applyFill="1" applyBorder="1" applyAlignment="1" applyProtection="1">
      <alignment horizontal="right"/>
      <protection locked="0"/>
    </xf>
    <xf numFmtId="164" fontId="30" fillId="26" borderId="42" xfId="0" applyNumberFormat="1" applyFont="1" applyFill="1" applyBorder="1" applyAlignment="1" applyProtection="1">
      <alignment horizontal="right"/>
      <protection locked="0"/>
    </xf>
    <xf numFmtId="164" fontId="30" fillId="26" borderId="42" xfId="0" applyNumberFormat="1" applyFont="1" applyFill="1" applyBorder="1" applyAlignment="1" applyProtection="1">
      <alignment horizontal="right"/>
    </xf>
    <xf numFmtId="164" fontId="30" fillId="26" borderId="49" xfId="0" applyNumberFormat="1" applyFont="1" applyFill="1" applyBorder="1" applyAlignment="1" applyProtection="1">
      <alignment horizontal="right"/>
    </xf>
    <xf numFmtId="164" fontId="30" fillId="26" borderId="32" xfId="0" applyNumberFormat="1" applyFont="1" applyFill="1" applyBorder="1" applyAlignment="1" applyProtection="1">
      <alignment horizontal="right"/>
    </xf>
    <xf numFmtId="164" fontId="30" fillId="26" borderId="25" xfId="0" applyNumberFormat="1" applyFont="1" applyFill="1" applyBorder="1" applyAlignment="1" applyProtection="1">
      <alignment horizontal="right"/>
    </xf>
    <xf numFmtId="164" fontId="30" fillId="24" borderId="32" xfId="0" applyNumberFormat="1" applyFont="1" applyFill="1" applyBorder="1" applyAlignment="1" applyProtection="1">
      <alignment horizontal="right"/>
      <protection locked="0"/>
    </xf>
    <xf numFmtId="164" fontId="30" fillId="0" borderId="25" xfId="0" applyNumberFormat="1" applyFont="1" applyFill="1" applyBorder="1" applyAlignment="1" applyProtection="1">
      <alignment horizontal="right"/>
    </xf>
    <xf numFmtId="164" fontId="30" fillId="0" borderId="50" xfId="0" applyNumberFormat="1" applyFont="1" applyFill="1" applyBorder="1" applyAlignment="1" applyProtection="1">
      <alignment horizontal="right"/>
    </xf>
    <xf numFmtId="0" fontId="30" fillId="24" borderId="11" xfId="0" applyFont="1" applyFill="1" applyBorder="1" applyAlignment="1" applyProtection="1">
      <alignment horizontal="center"/>
    </xf>
    <xf numFmtId="0" fontId="30" fillId="24" borderId="51" xfId="0" applyFont="1" applyFill="1" applyBorder="1" applyAlignment="1" applyProtection="1">
      <alignment horizontal="center"/>
    </xf>
    <xf numFmtId="164" fontId="30" fillId="26" borderId="48" xfId="0" applyNumberFormat="1" applyFont="1" applyFill="1" applyBorder="1" applyAlignment="1" applyProtection="1">
      <alignment horizontal="right"/>
    </xf>
    <xf numFmtId="164" fontId="30" fillId="27" borderId="32" xfId="0" applyNumberFormat="1" applyFont="1" applyFill="1" applyBorder="1" applyAlignment="1" applyProtection="1">
      <alignment horizontal="right"/>
    </xf>
    <xf numFmtId="164" fontId="30" fillId="27" borderId="48" xfId="0" applyNumberFormat="1" applyFont="1" applyFill="1" applyBorder="1" applyAlignment="1" applyProtection="1">
      <alignment horizontal="right"/>
    </xf>
    <xf numFmtId="164" fontId="30" fillId="28" borderId="32" xfId="0" applyNumberFormat="1" applyFont="1" applyFill="1" applyBorder="1" applyAlignment="1" applyProtection="1">
      <alignment horizontal="right"/>
    </xf>
    <xf numFmtId="164" fontId="30" fillId="0" borderId="25" xfId="0" applyNumberFormat="1" applyFont="1" applyFill="1" applyBorder="1" applyAlignment="1" applyProtection="1">
      <alignment horizontal="right"/>
      <protection locked="0"/>
    </xf>
    <xf numFmtId="164" fontId="30" fillId="0" borderId="50" xfId="0" applyNumberFormat="1" applyFont="1" applyFill="1" applyBorder="1" applyAlignment="1" applyProtection="1">
      <alignment horizontal="right"/>
      <protection locked="0"/>
    </xf>
    <xf numFmtId="164" fontId="30" fillId="28" borderId="48" xfId="0" applyNumberFormat="1" applyFont="1" applyFill="1" applyBorder="1" applyAlignment="1" applyProtection="1">
      <alignment horizontal="right"/>
    </xf>
    <xf numFmtId="0" fontId="30" fillId="24" borderId="32" xfId="0" applyNumberFormat="1" applyFont="1" applyFill="1" applyBorder="1" applyAlignment="1" applyProtection="1">
      <alignment horizontal="center" vertical="center" wrapText="1"/>
    </xf>
    <xf numFmtId="0" fontId="30" fillId="24" borderId="47" xfId="0" applyNumberFormat="1" applyFont="1" applyFill="1" applyBorder="1" applyAlignment="1" applyProtection="1">
      <alignment horizontal="center" vertical="center" wrapText="1"/>
    </xf>
    <xf numFmtId="164" fontId="30" fillId="24" borderId="25" xfId="0" applyNumberFormat="1" applyFont="1" applyFill="1" applyBorder="1" applyAlignment="1" applyProtection="1">
      <alignment horizontal="right"/>
      <protection locked="0"/>
    </xf>
    <xf numFmtId="164" fontId="30" fillId="0" borderId="42" xfId="0" applyNumberFormat="1" applyFont="1" applyFill="1" applyBorder="1" applyAlignment="1" applyProtection="1">
      <alignment horizontal="right"/>
      <protection locked="0"/>
    </xf>
    <xf numFmtId="164" fontId="30" fillId="0" borderId="4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49" fontId="28" fillId="0" borderId="52" xfId="37" applyNumberFormat="1" applyFont="1" applyBorder="1" applyAlignment="1">
      <alignment horizontal="right" indent="1"/>
    </xf>
    <xf numFmtId="49" fontId="28" fillId="0" borderId="0" xfId="37" applyNumberFormat="1" applyFont="1" applyBorder="1" applyAlignment="1">
      <alignment horizontal="right" indent="1"/>
    </xf>
    <xf numFmtId="49" fontId="28" fillId="0" borderId="53" xfId="37" applyNumberFormat="1" applyFont="1" applyBorder="1" applyAlignment="1">
      <alignment horizontal="right" indent="1"/>
    </xf>
    <xf numFmtId="49" fontId="28" fillId="0" borderId="54" xfId="37" applyNumberFormat="1" applyFont="1" applyBorder="1" applyAlignment="1">
      <alignment horizontal="right" indent="1"/>
    </xf>
    <xf numFmtId="49" fontId="37" fillId="0" borderId="0" xfId="0" applyNumberFormat="1" applyFont="1" applyBorder="1" applyAlignment="1">
      <alignment horizontal="left" indent="1"/>
    </xf>
    <xf numFmtId="49" fontId="37" fillId="0" borderId="55" xfId="0" applyNumberFormat="1" applyFont="1" applyBorder="1" applyAlignment="1">
      <alignment horizontal="left" indent="1"/>
    </xf>
    <xf numFmtId="49" fontId="37" fillId="0" borderId="54" xfId="0" applyNumberFormat="1" applyFont="1" applyBorder="1" applyAlignment="1">
      <alignment horizontal="left" wrapText="1" indent="1"/>
    </xf>
    <xf numFmtId="49" fontId="37" fillId="0" borderId="56" xfId="0" applyNumberFormat="1" applyFont="1" applyBorder="1" applyAlignment="1">
      <alignment horizontal="left" wrapText="1" indent="1"/>
    </xf>
    <xf numFmtId="49" fontId="28" fillId="0" borderId="57" xfId="37" applyNumberFormat="1" applyFont="1" applyBorder="1" applyAlignment="1">
      <alignment horizontal="right" indent="1"/>
    </xf>
    <xf numFmtId="49" fontId="28" fillId="0" borderId="58" xfId="37" applyNumberFormat="1" applyFont="1" applyBorder="1" applyAlignment="1">
      <alignment horizontal="right" indent="1"/>
    </xf>
    <xf numFmtId="14" fontId="37" fillId="0" borderId="0" xfId="0" applyNumberFormat="1" applyFont="1" applyBorder="1" applyAlignment="1">
      <alignment horizontal="left" indent="1"/>
    </xf>
    <xf numFmtId="14" fontId="37" fillId="0" borderId="55" xfId="0" applyNumberFormat="1" applyFont="1" applyBorder="1" applyAlignment="1">
      <alignment horizontal="left" indent="1"/>
    </xf>
    <xf numFmtId="49" fontId="37" fillId="0" borderId="0" xfId="0" applyNumberFormat="1" applyFont="1" applyBorder="1" applyAlignment="1">
      <alignment horizontal="left" wrapText="1" indent="1"/>
    </xf>
    <xf numFmtId="49" fontId="37" fillId="0" borderId="55" xfId="0" applyNumberFormat="1" applyFont="1" applyBorder="1" applyAlignment="1">
      <alignment horizontal="left" wrapText="1" indent="1"/>
    </xf>
    <xf numFmtId="49" fontId="37" fillId="0" borderId="58" xfId="0" applyNumberFormat="1" applyFont="1" applyBorder="1" applyAlignment="1">
      <alignment horizontal="left" wrapText="1" indent="1"/>
    </xf>
    <xf numFmtId="49" fontId="37" fillId="0" borderId="59" xfId="0" applyNumberFormat="1" applyFont="1" applyBorder="1" applyAlignment="1">
      <alignment horizontal="left" wrapText="1" indent="1"/>
    </xf>
    <xf numFmtId="0" fontId="9" fillId="24" borderId="17" xfId="0" applyFont="1" applyFill="1" applyBorder="1" applyAlignment="1" applyProtection="1">
      <alignment horizontal="center"/>
      <protection locked="0"/>
    </xf>
    <xf numFmtId="164" fontId="30" fillId="28" borderId="60" xfId="0" applyNumberFormat="1" applyFont="1" applyFill="1" applyBorder="1" applyAlignment="1" applyProtection="1">
      <alignment horizontal="right"/>
    </xf>
    <xf numFmtId="164" fontId="30" fillId="28" borderId="61" xfId="0" applyNumberFormat="1" applyFont="1" applyFill="1" applyBorder="1" applyAlignment="1" applyProtection="1">
      <alignment horizontal="right"/>
    </xf>
    <xf numFmtId="0" fontId="26" fillId="24" borderId="63" xfId="0" applyFont="1" applyFill="1" applyBorder="1" applyAlignment="1">
      <alignment horizontal="left" vertical="center" indent="2"/>
    </xf>
    <xf numFmtId="0" fontId="26" fillId="24" borderId="64" xfId="0" applyFont="1" applyFill="1" applyBorder="1" applyAlignment="1">
      <alignment horizontal="left" vertical="center" indent="2"/>
    </xf>
    <xf numFmtId="0" fontId="3" fillId="24" borderId="65" xfId="0" applyFont="1" applyFill="1" applyBorder="1" applyAlignment="1">
      <alignment horizontal="center"/>
    </xf>
    <xf numFmtId="0" fontId="3" fillId="24" borderId="63" xfId="0" applyFont="1" applyFill="1" applyBorder="1" applyAlignment="1">
      <alignment horizontal="center"/>
    </xf>
    <xf numFmtId="164" fontId="30" fillId="25" borderId="11" xfId="0" applyNumberFormat="1" applyFont="1" applyFill="1" applyBorder="1" applyAlignment="1" applyProtection="1">
      <alignment horizontal="right"/>
    </xf>
    <xf numFmtId="164" fontId="30" fillId="25" borderId="66" xfId="0" applyNumberFormat="1" applyFont="1" applyFill="1" applyBorder="1" applyAlignment="1" applyProtection="1">
      <alignment horizontal="right"/>
    </xf>
    <xf numFmtId="164" fontId="30" fillId="25" borderId="51" xfId="0" applyNumberFormat="1" applyFont="1" applyFill="1" applyBorder="1" applyAlignment="1" applyProtection="1">
      <alignment horizontal="right"/>
    </xf>
    <xf numFmtId="164" fontId="30" fillId="25" borderId="67" xfId="0" applyNumberFormat="1" applyFont="1" applyFill="1" applyBorder="1" applyAlignment="1" applyProtection="1">
      <alignment horizontal="right"/>
    </xf>
    <xf numFmtId="49" fontId="30" fillId="0" borderId="11" xfId="0" applyNumberFormat="1" applyFont="1" applyFill="1" applyBorder="1" applyAlignment="1" applyProtection="1">
      <alignment horizontal="center"/>
    </xf>
    <xf numFmtId="164" fontId="30" fillId="29" borderId="42" xfId="0" applyNumberFormat="1" applyFont="1" applyFill="1" applyBorder="1" applyAlignment="1" applyProtection="1">
      <alignment horizontal="right"/>
    </xf>
    <xf numFmtId="164" fontId="30" fillId="29" borderId="49" xfId="0" applyNumberFormat="1" applyFont="1" applyFill="1" applyBorder="1" applyAlignment="1" applyProtection="1">
      <alignment horizontal="right"/>
    </xf>
    <xf numFmtId="0" fontId="30" fillId="24" borderId="68" xfId="0" applyFont="1" applyFill="1" applyBorder="1" applyAlignment="1" applyProtection="1">
      <alignment horizontal="center"/>
    </xf>
    <xf numFmtId="0" fontId="30" fillId="24" borderId="69" xfId="0" applyFont="1" applyFill="1" applyBorder="1" applyAlignment="1" applyProtection="1">
      <alignment horizontal="center"/>
    </xf>
    <xf numFmtId="49" fontId="30" fillId="25" borderId="11" xfId="0" applyNumberFormat="1" applyFont="1" applyFill="1" applyBorder="1" applyAlignment="1" applyProtection="1">
      <alignment horizontal="center"/>
    </xf>
    <xf numFmtId="0" fontId="3" fillId="24" borderId="0" xfId="0" applyFont="1" applyFill="1" applyBorder="1" applyAlignment="1">
      <alignment horizontal="center" wrapText="1"/>
    </xf>
    <xf numFmtId="0" fontId="30" fillId="24" borderId="47" xfId="0" applyFont="1" applyFill="1" applyBorder="1" applyAlignment="1" applyProtection="1">
      <alignment horizontal="center" vertical="center" wrapText="1"/>
    </xf>
    <xf numFmtId="0" fontId="30" fillId="24" borderId="40" xfId="0" applyFont="1" applyFill="1" applyBorder="1" applyAlignment="1" applyProtection="1">
      <alignment horizontal="center" vertical="center" wrapText="1"/>
    </xf>
    <xf numFmtId="0" fontId="30" fillId="24" borderId="25" xfId="0" applyFont="1" applyFill="1" applyBorder="1" applyAlignment="1" applyProtection="1">
      <alignment horizontal="center"/>
    </xf>
    <xf numFmtId="164" fontId="30" fillId="0" borderId="11" xfId="0" applyNumberFormat="1" applyFont="1" applyFill="1" applyBorder="1" applyAlignment="1" applyProtection="1">
      <alignment horizontal="right"/>
    </xf>
    <xf numFmtId="164" fontId="30" fillId="0" borderId="66" xfId="0" applyNumberFormat="1" applyFont="1" applyFill="1" applyBorder="1" applyAlignment="1" applyProtection="1">
      <alignment horizontal="right"/>
    </xf>
    <xf numFmtId="49" fontId="4" fillId="24" borderId="17" xfId="0" applyNumberFormat="1" applyFont="1" applyFill="1" applyBorder="1" applyAlignment="1">
      <alignment horizontal="center"/>
    </xf>
    <xf numFmtId="0" fontId="7" fillId="24" borderId="0" xfId="0" applyNumberFormat="1" applyFont="1" applyFill="1" applyBorder="1" applyAlignment="1" applyProtection="1">
      <alignment horizontal="left" wrapText="1"/>
      <protection locked="0"/>
    </xf>
    <xf numFmtId="0" fontId="7" fillId="24" borderId="17" xfId="0" applyNumberFormat="1" applyFont="1" applyFill="1" applyBorder="1" applyAlignment="1" applyProtection="1">
      <alignment horizontal="left" wrapText="1"/>
      <protection locked="0"/>
    </xf>
    <xf numFmtId="164" fontId="30" fillId="29" borderId="70" xfId="0" applyNumberFormat="1" applyFont="1" applyFill="1" applyBorder="1" applyAlignment="1" applyProtection="1">
      <alignment horizontal="right"/>
    </xf>
    <xf numFmtId="164" fontId="30" fillId="29" borderId="36" xfId="0" applyNumberFormat="1" applyFont="1" applyFill="1" applyBorder="1" applyAlignment="1" applyProtection="1">
      <alignment horizontal="right"/>
    </xf>
    <xf numFmtId="164" fontId="30" fillId="0" borderId="47" xfId="0" applyNumberFormat="1" applyFont="1" applyFill="1" applyBorder="1" applyAlignment="1" applyProtection="1">
      <alignment horizontal="right"/>
      <protection locked="0"/>
    </xf>
    <xf numFmtId="164" fontId="30" fillId="0" borderId="40" xfId="0" applyNumberFormat="1" applyFont="1" applyFill="1" applyBorder="1" applyAlignment="1" applyProtection="1">
      <alignment horizontal="right"/>
      <protection locked="0"/>
    </xf>
    <xf numFmtId="164" fontId="30" fillId="0" borderId="16" xfId="0" applyNumberFormat="1" applyFont="1" applyFill="1" applyBorder="1" applyAlignment="1" applyProtection="1">
      <alignment horizontal="right"/>
      <protection locked="0"/>
    </xf>
    <xf numFmtId="164" fontId="30" fillId="0" borderId="37" xfId="0" applyNumberFormat="1" applyFont="1" applyFill="1" applyBorder="1" applyAlignment="1" applyProtection="1">
      <alignment horizontal="right"/>
      <protection locked="0"/>
    </xf>
    <xf numFmtId="0" fontId="5" fillId="24" borderId="0" xfId="0" applyNumberFormat="1" applyFont="1" applyFill="1" applyBorder="1" applyAlignment="1">
      <alignment horizontal="center"/>
    </xf>
    <xf numFmtId="0" fontId="5" fillId="24" borderId="71" xfId="0" applyNumberFormat="1" applyFont="1" applyFill="1" applyBorder="1" applyAlignment="1">
      <alignment horizontal="center"/>
    </xf>
    <xf numFmtId="164" fontId="30" fillId="26" borderId="50" xfId="0" applyNumberFormat="1" applyFont="1" applyFill="1" applyBorder="1" applyAlignment="1" applyProtection="1">
      <alignment horizontal="right"/>
    </xf>
    <xf numFmtId="49" fontId="4" fillId="24" borderId="0" xfId="0" applyNumberFormat="1" applyFont="1" applyFill="1" applyBorder="1" applyAlignment="1" applyProtection="1">
      <alignment horizontal="center"/>
      <protection locked="0"/>
    </xf>
    <xf numFmtId="164" fontId="30" fillId="28" borderId="47" xfId="0" applyNumberFormat="1" applyFont="1" applyFill="1" applyBorder="1" applyAlignment="1" applyProtection="1">
      <alignment horizontal="right"/>
    </xf>
    <xf numFmtId="164" fontId="30" fillId="28" borderId="37" xfId="0" applyNumberFormat="1" applyFont="1" applyFill="1" applyBorder="1" applyAlignment="1" applyProtection="1">
      <alignment horizontal="right"/>
    </xf>
    <xf numFmtId="164" fontId="30" fillId="26" borderId="47" xfId="0" applyNumberFormat="1" applyFont="1" applyFill="1" applyBorder="1" applyAlignment="1" applyProtection="1">
      <alignment horizontal="right"/>
    </xf>
    <xf numFmtId="164" fontId="30" fillId="26" borderId="37" xfId="0" applyNumberFormat="1" applyFont="1" applyFill="1" applyBorder="1" applyAlignment="1" applyProtection="1">
      <alignment horizontal="right"/>
    </xf>
    <xf numFmtId="164" fontId="30" fillId="26" borderId="40" xfId="0" applyNumberFormat="1" applyFont="1" applyFill="1" applyBorder="1" applyAlignment="1" applyProtection="1">
      <alignment horizontal="right"/>
    </xf>
    <xf numFmtId="164" fontId="30" fillId="26" borderId="16" xfId="0" applyNumberFormat="1" applyFont="1" applyFill="1" applyBorder="1" applyAlignment="1" applyProtection="1">
      <alignment horizontal="right"/>
    </xf>
    <xf numFmtId="0" fontId="30" fillId="24" borderId="25" xfId="0" applyNumberFormat="1" applyFont="1" applyFill="1" applyBorder="1" applyAlignment="1" applyProtection="1">
      <alignment horizontal="center"/>
    </xf>
    <xf numFmtId="164" fontId="30" fillId="29" borderId="17" xfId="0" applyNumberFormat="1" applyFont="1" applyFill="1" applyBorder="1" applyAlignment="1" applyProtection="1">
      <alignment horizontal="right"/>
    </xf>
    <xf numFmtId="164" fontId="30" fillId="29" borderId="72" xfId="0" applyNumberFormat="1" applyFont="1" applyFill="1" applyBorder="1" applyAlignment="1" applyProtection="1">
      <alignment horizontal="right"/>
    </xf>
    <xf numFmtId="0" fontId="7" fillId="24" borderId="0" xfId="0" applyNumberFormat="1" applyFont="1" applyFill="1" applyAlignment="1">
      <alignment horizontal="center"/>
    </xf>
    <xf numFmtId="0" fontId="7" fillId="24" borderId="0" xfId="0" applyNumberFormat="1" applyFont="1" applyFill="1" applyAlignment="1">
      <alignment horizontal="center" vertical="center"/>
    </xf>
    <xf numFmtId="164" fontId="30" fillId="28" borderId="40" xfId="0" applyNumberFormat="1" applyFont="1" applyFill="1" applyBorder="1" applyAlignment="1" applyProtection="1">
      <alignment horizontal="right"/>
    </xf>
    <xf numFmtId="164" fontId="30" fillId="28" borderId="16" xfId="0" applyNumberFormat="1" applyFont="1" applyFill="1" applyBorder="1" applyAlignment="1" applyProtection="1">
      <alignment horizontal="right"/>
    </xf>
    <xf numFmtId="164" fontId="30" fillId="0" borderId="60" xfId="0" applyNumberFormat="1" applyFont="1" applyFill="1" applyBorder="1" applyAlignment="1" applyProtection="1">
      <alignment horizontal="right"/>
      <protection locked="0"/>
    </xf>
    <xf numFmtId="164" fontId="30" fillId="0" borderId="61" xfId="0" applyNumberFormat="1" applyFont="1" applyFill="1" applyBorder="1" applyAlignment="1" applyProtection="1">
      <alignment horizontal="right"/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32" xfId="0" applyFont="1" applyFill="1" applyBorder="1" applyAlignment="1" applyProtection="1">
      <alignment horizontal="center" vertical="center" wrapText="1"/>
    </xf>
    <xf numFmtId="164" fontId="30" fillId="24" borderId="42" xfId="0" applyNumberFormat="1" applyFont="1" applyFill="1" applyBorder="1" applyAlignment="1" applyProtection="1">
      <alignment horizontal="right"/>
      <protection locked="0"/>
    </xf>
    <xf numFmtId="0" fontId="30" fillId="24" borderId="11" xfId="0" applyNumberFormat="1" applyFont="1" applyFill="1" applyBorder="1" applyAlignment="1" applyProtection="1">
      <alignment horizontal="center"/>
    </xf>
    <xf numFmtId="164" fontId="30" fillId="25" borderId="25" xfId="0" applyNumberFormat="1" applyFont="1" applyFill="1" applyBorder="1" applyAlignment="1" applyProtection="1">
      <alignment horizontal="right"/>
    </xf>
    <xf numFmtId="164" fontId="30" fillId="25" borderId="50" xfId="0" applyNumberFormat="1" applyFont="1" applyFill="1" applyBorder="1" applyAlignment="1" applyProtection="1">
      <alignment horizontal="right"/>
    </xf>
    <xf numFmtId="164" fontId="30" fillId="24" borderId="25" xfId="0" applyNumberFormat="1" applyFont="1" applyFill="1" applyBorder="1" applyAlignment="1" applyProtection="1">
      <alignment horizontal="right"/>
    </xf>
    <xf numFmtId="164" fontId="30" fillId="28" borderId="42" xfId="0" applyNumberFormat="1" applyFont="1" applyFill="1" applyBorder="1" applyAlignment="1" applyProtection="1">
      <alignment horizontal="right"/>
    </xf>
    <xf numFmtId="164" fontId="30" fillId="28" borderId="49" xfId="0" applyNumberFormat="1" applyFont="1" applyFill="1" applyBorder="1" applyAlignment="1" applyProtection="1">
      <alignment horizontal="right"/>
    </xf>
    <xf numFmtId="164" fontId="30" fillId="24" borderId="21" xfId="0" applyNumberFormat="1" applyFont="1" applyFill="1" applyBorder="1" applyAlignment="1" applyProtection="1">
      <alignment horizontal="right"/>
      <protection locked="0"/>
    </xf>
    <xf numFmtId="164" fontId="30" fillId="27" borderId="42" xfId="0" applyNumberFormat="1" applyFont="1" applyFill="1" applyBorder="1" applyAlignment="1" applyProtection="1">
      <alignment horizontal="right"/>
    </xf>
    <xf numFmtId="164" fontId="30" fillId="27" borderId="49" xfId="0" applyNumberFormat="1" applyFont="1" applyFill="1" applyBorder="1" applyAlignment="1" applyProtection="1">
      <alignment horizontal="right"/>
    </xf>
    <xf numFmtId="49" fontId="30" fillId="25" borderId="60" xfId="0" applyNumberFormat="1" applyFont="1" applyFill="1" applyBorder="1" applyAlignment="1" applyProtection="1">
      <alignment horizontal="center"/>
    </xf>
    <xf numFmtId="49" fontId="30" fillId="25" borderId="24" xfId="0" applyNumberFormat="1" applyFont="1" applyFill="1" applyBorder="1" applyAlignment="1" applyProtection="1">
      <alignment horizontal="center"/>
    </xf>
    <xf numFmtId="49" fontId="30" fillId="25" borderId="73" xfId="0" applyNumberFormat="1" applyFont="1" applyFill="1" applyBorder="1" applyAlignment="1" applyProtection="1">
      <alignment horizontal="center"/>
    </xf>
    <xf numFmtId="49" fontId="30" fillId="25" borderId="42" xfId="0" applyNumberFormat="1" applyFont="1" applyFill="1" applyBorder="1" applyAlignment="1" applyProtection="1">
      <alignment horizontal="center"/>
    </xf>
    <xf numFmtId="0" fontId="9" fillId="24" borderId="74" xfId="0" applyFont="1" applyFill="1" applyBorder="1" applyAlignment="1">
      <alignment horizontal="center"/>
    </xf>
    <xf numFmtId="49" fontId="30" fillId="0" borderId="75" xfId="0" applyNumberFormat="1" applyFont="1" applyFill="1" applyBorder="1" applyAlignment="1" applyProtection="1">
      <alignment horizontal="center"/>
      <protection locked="0"/>
    </xf>
    <xf numFmtId="49" fontId="30" fillId="0" borderId="72" xfId="0" applyNumberFormat="1" applyFont="1" applyFill="1" applyBorder="1" applyAlignment="1" applyProtection="1">
      <alignment horizontal="center"/>
      <protection locked="0"/>
    </xf>
    <xf numFmtId="49" fontId="30" fillId="25" borderId="51" xfId="0" applyNumberFormat="1" applyFont="1" applyFill="1" applyBorder="1" applyAlignment="1" applyProtection="1">
      <alignment horizontal="center"/>
    </xf>
    <xf numFmtId="49" fontId="30" fillId="25" borderId="74" xfId="0" applyNumberFormat="1" applyFont="1" applyFill="1" applyBorder="1" applyAlignment="1" applyProtection="1">
      <alignment horizontal="center"/>
    </xf>
    <xf numFmtId="49" fontId="30" fillId="25" borderId="18" xfId="0" applyNumberFormat="1" applyFont="1" applyFill="1" applyBorder="1" applyAlignment="1" applyProtection="1">
      <alignment horizontal="center"/>
    </xf>
    <xf numFmtId="164" fontId="30" fillId="24" borderId="62" xfId="0" applyNumberFormat="1" applyFont="1" applyFill="1" applyBorder="1" applyAlignment="1" applyProtection="1">
      <alignment horizontal="right"/>
      <protection locked="0"/>
    </xf>
    <xf numFmtId="0" fontId="9" fillId="24" borderId="74" xfId="0" applyFont="1" applyFill="1" applyBorder="1" applyAlignment="1">
      <alignment horizontal="center" vertical="top"/>
    </xf>
    <xf numFmtId="164" fontId="30" fillId="24" borderId="51" xfId="0" applyNumberFormat="1" applyFont="1" applyFill="1" applyBorder="1" applyAlignment="1" applyProtection="1">
      <alignment horizontal="right"/>
    </xf>
    <xf numFmtId="164" fontId="30" fillId="24" borderId="67" xfId="0" applyNumberFormat="1" applyFont="1" applyFill="1" applyBorder="1" applyAlignment="1" applyProtection="1">
      <alignment horizontal="right"/>
    </xf>
    <xf numFmtId="0" fontId="36" fillId="0" borderId="27" xfId="0" applyFont="1" applyBorder="1" applyAlignment="1" applyProtection="1">
      <alignment horizontal="center"/>
    </xf>
    <xf numFmtId="0" fontId="30" fillId="24" borderId="68" xfId="0" applyFont="1" applyFill="1" applyBorder="1" applyAlignment="1">
      <alignment horizontal="center"/>
    </xf>
    <xf numFmtId="0" fontId="30" fillId="24" borderId="69" xfId="0" applyFont="1" applyFill="1" applyBorder="1" applyAlignment="1">
      <alignment horizontal="center"/>
    </xf>
    <xf numFmtId="0" fontId="30" fillId="24" borderId="76" xfId="0" applyFont="1" applyFill="1" applyBorder="1" applyAlignment="1">
      <alignment horizontal="center"/>
    </xf>
    <xf numFmtId="49" fontId="30" fillId="25" borderId="32" xfId="0" applyNumberFormat="1" applyFont="1" applyFill="1" applyBorder="1" applyAlignment="1" applyProtection="1">
      <alignment horizontal="center"/>
    </xf>
    <xf numFmtId="0" fontId="30" fillId="24" borderId="16" xfId="0" applyFont="1" applyFill="1" applyBorder="1" applyAlignment="1" applyProtection="1">
      <alignment horizontal="center" vertical="center" wrapText="1"/>
    </xf>
    <xf numFmtId="164" fontId="30" fillId="24" borderId="68" xfId="0" applyNumberFormat="1" applyFont="1" applyFill="1" applyBorder="1" applyAlignment="1" applyProtection="1">
      <alignment horizontal="right"/>
      <protection locked="0"/>
    </xf>
    <xf numFmtId="164" fontId="30" fillId="24" borderId="69" xfId="0" applyNumberFormat="1" applyFont="1" applyFill="1" applyBorder="1" applyAlignment="1" applyProtection="1">
      <alignment horizontal="right"/>
      <protection locked="0"/>
    </xf>
    <xf numFmtId="164" fontId="30" fillId="24" borderId="76" xfId="0" applyNumberFormat="1" applyFont="1" applyFill="1" applyBorder="1" applyAlignment="1" applyProtection="1">
      <alignment horizontal="right"/>
      <protection locked="0"/>
    </xf>
    <xf numFmtId="164" fontId="30" fillId="26" borderId="47" xfId="0" applyNumberFormat="1" applyFont="1" applyFill="1" applyBorder="1" applyAlignment="1" applyProtection="1">
      <alignment horizontal="right"/>
      <protection locked="0"/>
    </xf>
    <xf numFmtId="164" fontId="30" fillId="26" borderId="40" xfId="0" applyNumberFormat="1" applyFont="1" applyFill="1" applyBorder="1" applyAlignment="1" applyProtection="1">
      <alignment horizontal="right"/>
      <protection locked="0"/>
    </xf>
    <xf numFmtId="164" fontId="30" fillId="26" borderId="16" xfId="0" applyNumberFormat="1" applyFont="1" applyFill="1" applyBorder="1" applyAlignment="1" applyProtection="1">
      <alignment horizontal="right"/>
      <protection locked="0"/>
    </xf>
    <xf numFmtId="164" fontId="30" fillId="0" borderId="68" xfId="0" applyNumberFormat="1" applyFont="1" applyFill="1" applyBorder="1" applyAlignment="1" applyProtection="1">
      <alignment horizontal="right"/>
      <protection locked="0"/>
    </xf>
    <xf numFmtId="164" fontId="30" fillId="0" borderId="77" xfId="0" applyNumberFormat="1" applyFont="1" applyFill="1" applyBorder="1" applyAlignment="1" applyProtection="1">
      <alignment horizontal="right"/>
      <protection locked="0"/>
    </xf>
    <xf numFmtId="0" fontId="3" fillId="24" borderId="0" xfId="0" applyFont="1" applyFill="1" applyAlignment="1">
      <alignment horizontal="center" vertical="center" wrapText="1"/>
    </xf>
    <xf numFmtId="49" fontId="30" fillId="25" borderId="68" xfId="0" applyNumberFormat="1" applyFont="1" applyFill="1" applyBorder="1" applyAlignment="1" applyProtection="1">
      <alignment horizontal="center"/>
    </xf>
    <xf numFmtId="49" fontId="30" fillId="25" borderId="69" xfId="0" applyNumberFormat="1" applyFont="1" applyFill="1" applyBorder="1" applyAlignment="1" applyProtection="1">
      <alignment horizontal="center"/>
    </xf>
    <xf numFmtId="49" fontId="30" fillId="25" borderId="76" xfId="0" applyNumberFormat="1" applyFont="1" applyFill="1" applyBorder="1" applyAlignment="1" applyProtection="1">
      <alignment horizontal="center"/>
    </xf>
    <xf numFmtId="49" fontId="30" fillId="0" borderId="70" xfId="0" applyNumberFormat="1" applyFont="1" applyFill="1" applyBorder="1" applyAlignment="1" applyProtection="1">
      <alignment horizontal="center"/>
      <protection locked="0"/>
    </xf>
    <xf numFmtId="49" fontId="30" fillId="0" borderId="78" xfId="0" applyNumberFormat="1" applyFont="1" applyFill="1" applyBorder="1" applyAlignment="1" applyProtection="1">
      <alignment horizontal="center"/>
      <protection locked="0"/>
    </xf>
    <xf numFmtId="0" fontId="7" fillId="24" borderId="40" xfId="0" applyNumberFormat="1" applyFont="1" applyFill="1" applyBorder="1" applyAlignment="1" applyProtection="1">
      <alignment horizontal="left" wrapText="1"/>
      <protection locked="0"/>
    </xf>
    <xf numFmtId="0" fontId="30" fillId="30" borderId="45" xfId="0" applyNumberFormat="1" applyFont="1" applyFill="1" applyBorder="1" applyAlignment="1" applyProtection="1">
      <alignment horizontal="left" wrapText="1" indent="3"/>
      <protection locked="0"/>
    </xf>
    <xf numFmtId="49" fontId="30" fillId="30" borderId="20" xfId="0" applyNumberFormat="1" applyFont="1" applyFill="1" applyBorder="1" applyAlignment="1" applyProtection="1">
      <alignment horizontal="center"/>
      <protection locked="0"/>
    </xf>
    <xf numFmtId="49" fontId="30" fillId="30" borderId="21" xfId="0" applyNumberFormat="1" applyFont="1" applyFill="1" applyBorder="1" applyAlignment="1" applyProtection="1">
      <alignment horizontal="center"/>
      <protection locked="0"/>
    </xf>
    <xf numFmtId="49" fontId="30" fillId="30" borderId="22" xfId="0" applyNumberFormat="1" applyFont="1" applyFill="1" applyBorder="1" applyAlignment="1" applyProtection="1">
      <alignment horizontal="center"/>
      <protection locked="0"/>
    </xf>
    <xf numFmtId="49" fontId="30" fillId="30" borderId="75" xfId="0" applyNumberFormat="1" applyFont="1" applyFill="1" applyBorder="1" applyAlignment="1" applyProtection="1">
      <alignment horizontal="center"/>
      <protection locked="0"/>
    </xf>
    <xf numFmtId="49" fontId="30" fillId="30" borderId="17" xfId="0" applyNumberFormat="1" applyFont="1" applyFill="1" applyBorder="1" applyAlignment="1" applyProtection="1">
      <alignment horizontal="center"/>
      <protection locked="0"/>
    </xf>
    <xf numFmtId="49" fontId="30" fillId="30" borderId="72" xfId="0" applyNumberFormat="1" applyFont="1" applyFill="1" applyBorder="1" applyAlignment="1" applyProtection="1">
      <alignment horizontal="center"/>
      <protection locked="0"/>
    </xf>
    <xf numFmtId="164" fontId="30" fillId="30" borderId="21" xfId="0" applyNumberFormat="1" applyFont="1" applyFill="1" applyBorder="1" applyAlignment="1" applyProtection="1">
      <alignment horizontal="right"/>
      <protection locked="0"/>
    </xf>
    <xf numFmtId="164" fontId="30" fillId="30" borderId="62" xfId="0" applyNumberFormat="1" applyFont="1" applyFill="1" applyBorder="1" applyAlignment="1" applyProtection="1">
      <alignment horizontal="right"/>
      <protection locked="0"/>
    </xf>
    <xf numFmtId="0" fontId="3" fillId="30" borderId="15" xfId="0" applyNumberFormat="1" applyFont="1" applyFill="1" applyBorder="1" applyAlignment="1" applyProtection="1">
      <alignment horizontal="center"/>
      <protection locked="0"/>
    </xf>
    <xf numFmtId="0" fontId="34" fillId="30" borderId="0" xfId="0" applyNumberFormat="1" applyFont="1" applyFill="1" applyAlignment="1">
      <alignment horizontal="left"/>
    </xf>
    <xf numFmtId="49" fontId="35" fillId="30" borderId="0" xfId="0" applyNumberFormat="1" applyFont="1" applyFill="1" applyAlignment="1">
      <alignment horizontal="left"/>
    </xf>
    <xf numFmtId="49" fontId="29" fillId="30" borderId="29" xfId="0" applyNumberFormat="1" applyFont="1" applyFill="1" applyBorder="1" applyAlignment="1" applyProtection="1">
      <alignment horizontal="left" wrapText="1" indent="2"/>
      <protection locked="0"/>
    </xf>
    <xf numFmtId="164" fontId="30" fillId="31" borderId="21" xfId="0" applyNumberFormat="1" applyFont="1" applyFill="1" applyBorder="1" applyAlignment="1" applyProtection="1">
      <alignment horizontal="right"/>
      <protection locked="0"/>
    </xf>
    <xf numFmtId="0" fontId="0" fillId="30" borderId="0" xfId="0" applyFill="1"/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439</xdr:row>
      <xdr:rowOff>47625</xdr:rowOff>
    </xdr:from>
    <xdr:to>
      <xdr:col>3</xdr:col>
      <xdr:colOff>142875</xdr:colOff>
      <xdr:row>439</xdr:row>
      <xdr:rowOff>561975</xdr:rowOff>
    </xdr:to>
    <xdr:pic>
      <xdr:nvPicPr>
        <xdr:cNvPr id="115591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00625" y="72751950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461"/>
  <sheetViews>
    <sheetView tabSelected="1" workbookViewId="0"/>
  </sheetViews>
  <sheetFormatPr defaultRowHeight="15"/>
  <cols>
    <col min="1" max="1" width="57.42578125" customWidth="1"/>
    <col min="2" max="2" width="10.7109375" customWidth="1"/>
    <col min="3" max="3" width="12.7109375" customWidth="1"/>
    <col min="4" max="4" width="4.7109375" customWidth="1"/>
    <col min="5" max="5" width="9" customWidth="1"/>
    <col min="6" max="6" width="8.7109375" customWidth="1"/>
    <col min="7" max="7" width="4.7109375" customWidth="1"/>
    <col min="8" max="8" width="13.7109375" customWidth="1"/>
    <col min="9" max="9" width="15.7109375" customWidth="1"/>
    <col min="10" max="10" width="24.85546875" hidden="1" customWidth="1"/>
    <col min="11" max="11" width="19" style="31" hidden="1" customWidth="1"/>
    <col min="12" max="12" width="9.140625" style="31" hidden="1" customWidth="1"/>
    <col min="13" max="13" width="9.140625" hidden="1" customWidth="1"/>
    <col min="14" max="14" width="47" hidden="1" customWidth="1"/>
    <col min="15" max="15" width="0" hidden="1" customWidth="1"/>
  </cols>
  <sheetData>
    <row r="1" spans="1:14" ht="15" customHeight="1">
      <c r="A1" s="25"/>
      <c r="B1" s="26"/>
      <c r="C1" s="26"/>
      <c r="D1" s="26"/>
      <c r="E1" s="26"/>
      <c r="F1" s="279"/>
      <c r="G1" s="279"/>
      <c r="H1" s="279"/>
      <c r="I1" s="279"/>
    </row>
    <row r="2" spans="1:14" ht="15.75" thickBot="1">
      <c r="A2" s="220" t="s">
        <v>90</v>
      </c>
      <c r="B2" s="220"/>
      <c r="C2" s="220"/>
      <c r="D2" s="220"/>
      <c r="E2" s="220"/>
      <c r="F2" s="220"/>
      <c r="G2" s="220"/>
      <c r="H2" s="221"/>
      <c r="I2" s="17" t="s">
        <v>0</v>
      </c>
      <c r="K2" s="31" t="s">
        <v>77</v>
      </c>
      <c r="L2" s="31" t="s">
        <v>630</v>
      </c>
    </row>
    <row r="3" spans="1:14" ht="23.25">
      <c r="A3" s="15" t="s">
        <v>70</v>
      </c>
      <c r="B3" s="211" t="s">
        <v>627</v>
      </c>
      <c r="C3" s="211"/>
      <c r="D3" s="1"/>
      <c r="E3" s="1"/>
      <c r="F3" s="1"/>
      <c r="G3" s="1"/>
      <c r="H3" s="23" t="s">
        <v>1</v>
      </c>
      <c r="I3" s="16" t="s">
        <v>2</v>
      </c>
      <c r="K3" s="31" t="s">
        <v>78</v>
      </c>
      <c r="L3" s="31" t="s">
        <v>633</v>
      </c>
    </row>
    <row r="4" spans="1:14">
      <c r="A4" s="15"/>
      <c r="B4" s="223"/>
      <c r="C4" s="223"/>
      <c r="D4" s="223"/>
      <c r="E4" s="223"/>
      <c r="F4" s="223"/>
      <c r="G4" s="223"/>
      <c r="H4" s="23" t="s">
        <v>3</v>
      </c>
      <c r="I4" s="19">
        <v>44562</v>
      </c>
      <c r="K4" s="31" t="s">
        <v>79</v>
      </c>
      <c r="L4" s="31" t="s">
        <v>636</v>
      </c>
    </row>
    <row r="5" spans="1:14" ht="23.25">
      <c r="A5" s="2" t="s">
        <v>4</v>
      </c>
      <c r="B5" s="212" t="s">
        <v>629</v>
      </c>
      <c r="C5" s="212"/>
      <c r="D5" s="212"/>
      <c r="E5" s="212"/>
      <c r="F5" s="212"/>
      <c r="G5" s="212"/>
      <c r="H5" s="24"/>
      <c r="I5" s="20"/>
      <c r="K5" s="31" t="s">
        <v>80</v>
      </c>
      <c r="L5" s="31" t="s">
        <v>634</v>
      </c>
      <c r="N5" s="144" t="s">
        <v>629</v>
      </c>
    </row>
    <row r="6" spans="1:14">
      <c r="A6" s="4" t="s">
        <v>595</v>
      </c>
      <c r="B6" s="212"/>
      <c r="C6" s="212"/>
      <c r="D6" s="212"/>
      <c r="E6" s="212"/>
      <c r="F6" s="212"/>
      <c r="G6" s="212"/>
      <c r="H6" s="24" t="s">
        <v>72</v>
      </c>
      <c r="I6" s="20" t="s">
        <v>628</v>
      </c>
      <c r="K6" s="31" t="s">
        <v>81</v>
      </c>
      <c r="L6" s="31" t="s">
        <v>632</v>
      </c>
    </row>
    <row r="7" spans="1:14" ht="13.5" customHeight="1">
      <c r="A7" s="130" t="s">
        <v>594</v>
      </c>
      <c r="B7" s="213"/>
      <c r="C7" s="213"/>
      <c r="D7" s="213"/>
      <c r="E7" s="213"/>
      <c r="F7" s="213"/>
      <c r="G7" s="213"/>
      <c r="H7" s="24" t="s">
        <v>73</v>
      </c>
      <c r="I7" s="21" t="s">
        <v>630</v>
      </c>
      <c r="K7" s="31" t="s">
        <v>82</v>
      </c>
    </row>
    <row r="8" spans="1:14">
      <c r="A8" s="5" t="s">
        <v>5</v>
      </c>
      <c r="B8" s="285" t="s">
        <v>626</v>
      </c>
      <c r="C8" s="285"/>
      <c r="D8" s="285"/>
      <c r="E8" s="285"/>
      <c r="F8" s="285"/>
      <c r="G8" s="285"/>
      <c r="H8" s="24" t="s">
        <v>71</v>
      </c>
      <c r="I8" s="21" t="s">
        <v>637</v>
      </c>
      <c r="K8" s="31" t="s">
        <v>83</v>
      </c>
    </row>
    <row r="9" spans="1:14">
      <c r="A9" s="5" t="s">
        <v>177</v>
      </c>
      <c r="B9" s="233"/>
      <c r="C9" s="233"/>
      <c r="D9" s="233"/>
      <c r="E9" s="233"/>
      <c r="F9" s="233"/>
      <c r="G9" s="233"/>
      <c r="H9" s="24"/>
      <c r="I9" s="21"/>
      <c r="K9" s="31" t="s">
        <v>84</v>
      </c>
      <c r="L9" s="31" t="s">
        <v>635</v>
      </c>
    </row>
    <row r="10" spans="1:14" ht="15.75" thickBot="1">
      <c r="A10" s="6" t="s">
        <v>599</v>
      </c>
      <c r="B10" s="234"/>
      <c r="C10" s="234"/>
      <c r="D10" s="234"/>
      <c r="E10" s="234"/>
      <c r="F10" s="234"/>
      <c r="G10" s="234"/>
      <c r="H10" s="24" t="s">
        <v>74</v>
      </c>
      <c r="I10" s="18">
        <v>383</v>
      </c>
      <c r="K10" s="31" t="s">
        <v>85</v>
      </c>
    </row>
    <row r="11" spans="1:14">
      <c r="A11" s="7"/>
      <c r="B11" s="28"/>
      <c r="C11" s="29"/>
      <c r="D11" s="30"/>
      <c r="E11" s="30"/>
      <c r="F11" s="30"/>
      <c r="G11" s="30"/>
      <c r="H11" s="8"/>
      <c r="I11" s="3"/>
      <c r="K11" s="31" t="s">
        <v>86</v>
      </c>
      <c r="L11" s="31" t="s">
        <v>631</v>
      </c>
    </row>
    <row r="12" spans="1:14" ht="30" customHeight="1">
      <c r="A12" s="114" t="s">
        <v>554</v>
      </c>
      <c r="B12" s="79"/>
      <c r="C12" s="79"/>
      <c r="D12" s="79"/>
      <c r="E12" s="79"/>
      <c r="F12" s="79"/>
      <c r="G12" s="79"/>
      <c r="H12" s="79"/>
      <c r="I12" s="79"/>
      <c r="K12" s="31" t="s">
        <v>91</v>
      </c>
    </row>
    <row r="13" spans="1:14" ht="27" customHeight="1">
      <c r="A13" s="39" t="s">
        <v>6</v>
      </c>
      <c r="B13" s="133" t="s">
        <v>7</v>
      </c>
      <c r="C13" s="133" t="s">
        <v>8</v>
      </c>
      <c r="D13" s="166" t="s">
        <v>9</v>
      </c>
      <c r="E13" s="166"/>
      <c r="F13" s="166"/>
      <c r="G13" s="166"/>
      <c r="H13" s="166" t="s">
        <v>10</v>
      </c>
      <c r="I13" s="167"/>
      <c r="K13" s="31" t="s">
        <v>92</v>
      </c>
    </row>
    <row r="14" spans="1:14" ht="12.75" customHeight="1" thickBot="1">
      <c r="A14" s="40">
        <v>1</v>
      </c>
      <c r="B14" s="134">
        <v>2</v>
      </c>
      <c r="C14" s="134">
        <v>3</v>
      </c>
      <c r="D14" s="230">
        <v>4</v>
      </c>
      <c r="E14" s="230"/>
      <c r="F14" s="230"/>
      <c r="G14" s="230"/>
      <c r="H14" s="208">
        <v>5</v>
      </c>
      <c r="I14" s="202"/>
      <c r="K14" s="31" t="s">
        <v>93</v>
      </c>
    </row>
    <row r="15" spans="1:14">
      <c r="A15" s="83" t="s">
        <v>11</v>
      </c>
      <c r="B15" s="107" t="s">
        <v>344</v>
      </c>
      <c r="C15" s="108"/>
      <c r="D15" s="214">
        <f>D16+D72+D102</f>
        <v>696699347.62</v>
      </c>
      <c r="E15" s="231"/>
      <c r="F15" s="231"/>
      <c r="G15" s="232"/>
      <c r="H15" s="214">
        <f>H16+H72+H102</f>
        <v>607803540.69000006</v>
      </c>
      <c r="I15" s="215"/>
      <c r="K15" s="31" t="s">
        <v>94</v>
      </c>
    </row>
    <row r="16" spans="1:14">
      <c r="A16" s="84" t="s">
        <v>12</v>
      </c>
      <c r="B16" s="98" t="s">
        <v>345</v>
      </c>
      <c r="C16" s="145" t="s">
        <v>642</v>
      </c>
      <c r="D16" s="224">
        <f>D17+D22+D35+D42+D48+D60+D68</f>
        <v>649642851.25</v>
      </c>
      <c r="E16" s="235"/>
      <c r="F16" s="235"/>
      <c r="G16" s="236"/>
      <c r="H16" s="224">
        <f>H17+H22+H35+H42+H48+H60+H68</f>
        <v>584862952.26999998</v>
      </c>
      <c r="I16" s="225"/>
      <c r="K16" s="31" t="s">
        <v>95</v>
      </c>
    </row>
    <row r="17" spans="1:11" ht="34.5">
      <c r="A17" s="118" t="s">
        <v>585</v>
      </c>
      <c r="B17" s="98" t="s">
        <v>346</v>
      </c>
      <c r="C17" s="145" t="s">
        <v>662</v>
      </c>
      <c r="D17" s="226">
        <f>D18+D19+D20+D21</f>
        <v>269111617.56</v>
      </c>
      <c r="E17" s="228"/>
      <c r="F17" s="228"/>
      <c r="G17" s="229"/>
      <c r="H17" s="226">
        <f>H18+H19+H20+H21</f>
        <v>240900812.69999999</v>
      </c>
      <c r="I17" s="227"/>
      <c r="K17" s="31" t="s">
        <v>97</v>
      </c>
    </row>
    <row r="18" spans="1:11" ht="23.25">
      <c r="A18" s="90" t="s">
        <v>178</v>
      </c>
      <c r="B18" s="98" t="s">
        <v>182</v>
      </c>
      <c r="C18" s="145" t="s">
        <v>186</v>
      </c>
      <c r="D18" s="216">
        <v>265601942.94</v>
      </c>
      <c r="E18" s="217"/>
      <c r="F18" s="217"/>
      <c r="G18" s="218"/>
      <c r="H18" s="216">
        <v>237330888.21000001</v>
      </c>
      <c r="I18" s="219"/>
      <c r="K18" s="31" t="s">
        <v>96</v>
      </c>
    </row>
    <row r="19" spans="1:11">
      <c r="A19" s="90" t="s">
        <v>179</v>
      </c>
      <c r="B19" s="98" t="s">
        <v>183</v>
      </c>
      <c r="C19" s="145" t="s">
        <v>187</v>
      </c>
      <c r="D19" s="216">
        <v>3509674.62</v>
      </c>
      <c r="E19" s="217"/>
      <c r="F19" s="217"/>
      <c r="G19" s="218"/>
      <c r="H19" s="216">
        <v>3569924.49</v>
      </c>
      <c r="I19" s="219"/>
      <c r="K19" s="31" t="s">
        <v>99</v>
      </c>
    </row>
    <row r="20" spans="1:11">
      <c r="A20" s="90" t="s">
        <v>180</v>
      </c>
      <c r="B20" s="98" t="s">
        <v>184</v>
      </c>
      <c r="C20" s="145" t="s">
        <v>188</v>
      </c>
      <c r="D20" s="216"/>
      <c r="E20" s="217"/>
      <c r="F20" s="217"/>
      <c r="G20" s="218"/>
      <c r="H20" s="216"/>
      <c r="I20" s="219"/>
    </row>
    <row r="21" spans="1:11">
      <c r="A21" s="90" t="s">
        <v>181</v>
      </c>
      <c r="B21" s="98" t="s">
        <v>185</v>
      </c>
      <c r="C21" s="145" t="s">
        <v>189</v>
      </c>
      <c r="D21" s="216"/>
      <c r="E21" s="217"/>
      <c r="F21" s="217"/>
      <c r="G21" s="218"/>
      <c r="H21" s="216"/>
      <c r="I21" s="219"/>
    </row>
    <row r="22" spans="1:11">
      <c r="A22" s="89" t="s">
        <v>14</v>
      </c>
      <c r="B22" s="98" t="s">
        <v>347</v>
      </c>
      <c r="C22" s="145" t="s">
        <v>643</v>
      </c>
      <c r="D22" s="226">
        <f>D23+D24+D25+D26+D27+D28+D29+D30+D34</f>
        <v>16017098.199999999</v>
      </c>
      <c r="E22" s="228"/>
      <c r="F22" s="228"/>
      <c r="G22" s="229"/>
      <c r="H22" s="226">
        <f>H23+H24+H25+H26+H27+H28+H29+H30+H34</f>
        <v>15591414.18</v>
      </c>
      <c r="I22" s="227"/>
      <c r="K22" s="31" t="s">
        <v>98</v>
      </c>
    </row>
    <row r="23" spans="1:11" ht="23.25">
      <c r="A23" s="90" t="s">
        <v>190</v>
      </c>
      <c r="B23" s="98" t="s">
        <v>348</v>
      </c>
      <c r="C23" s="145" t="s">
        <v>130</v>
      </c>
      <c r="D23" s="216">
        <v>2845620.46</v>
      </c>
      <c r="E23" s="217"/>
      <c r="F23" s="217"/>
      <c r="G23" s="218"/>
      <c r="H23" s="216">
        <v>3335781.79</v>
      </c>
      <c r="I23" s="219"/>
      <c r="K23" s="31" t="s">
        <v>116</v>
      </c>
    </row>
    <row r="24" spans="1:11">
      <c r="A24" s="90" t="s">
        <v>144</v>
      </c>
      <c r="B24" s="98" t="s">
        <v>349</v>
      </c>
      <c r="C24" s="145" t="s">
        <v>131</v>
      </c>
      <c r="D24" s="216"/>
      <c r="E24" s="217"/>
      <c r="F24" s="217"/>
      <c r="G24" s="218"/>
      <c r="H24" s="216"/>
      <c r="I24" s="219"/>
      <c r="K24" s="31" t="s">
        <v>117</v>
      </c>
    </row>
    <row r="25" spans="1:11">
      <c r="A25" s="90" t="s">
        <v>137</v>
      </c>
      <c r="B25" s="98" t="s">
        <v>350</v>
      </c>
      <c r="C25" s="145" t="s">
        <v>17</v>
      </c>
      <c r="D25" s="216">
        <v>12271604.1</v>
      </c>
      <c r="E25" s="217"/>
      <c r="F25" s="217"/>
      <c r="G25" s="218"/>
      <c r="H25" s="216">
        <v>11743970.699999999</v>
      </c>
      <c r="I25" s="219"/>
      <c r="K25" s="31" t="s">
        <v>119</v>
      </c>
    </row>
    <row r="26" spans="1:11">
      <c r="A26" s="90" t="s">
        <v>138</v>
      </c>
      <c r="B26" s="98" t="s">
        <v>351</v>
      </c>
      <c r="C26" s="145" t="s">
        <v>18</v>
      </c>
      <c r="D26" s="216"/>
      <c r="E26" s="217"/>
      <c r="F26" s="217"/>
      <c r="G26" s="218"/>
      <c r="H26" s="216"/>
      <c r="I26" s="219"/>
      <c r="K26" s="31" t="s">
        <v>118</v>
      </c>
    </row>
    <row r="27" spans="1:11">
      <c r="A27" s="90" t="s">
        <v>139</v>
      </c>
      <c r="B27" s="98" t="s">
        <v>352</v>
      </c>
      <c r="C27" s="145" t="s">
        <v>132</v>
      </c>
      <c r="D27" s="216"/>
      <c r="E27" s="217"/>
      <c r="F27" s="217"/>
      <c r="G27" s="218"/>
      <c r="H27" s="216"/>
      <c r="I27" s="219"/>
    </row>
    <row r="28" spans="1:11">
      <c r="A28" s="90" t="s">
        <v>140</v>
      </c>
      <c r="B28" s="98" t="s">
        <v>353</v>
      </c>
      <c r="C28" s="145" t="s">
        <v>133</v>
      </c>
      <c r="D28" s="216"/>
      <c r="E28" s="217"/>
      <c r="F28" s="217"/>
      <c r="G28" s="218"/>
      <c r="H28" s="216"/>
      <c r="I28" s="219"/>
    </row>
    <row r="29" spans="1:11">
      <c r="A29" s="90" t="s">
        <v>141</v>
      </c>
      <c r="B29" s="98" t="s">
        <v>354</v>
      </c>
      <c r="C29" s="145" t="s">
        <v>134</v>
      </c>
      <c r="D29" s="216"/>
      <c r="E29" s="217"/>
      <c r="F29" s="217"/>
      <c r="G29" s="218"/>
      <c r="H29" s="216">
        <v>25936</v>
      </c>
      <c r="I29" s="219"/>
    </row>
    <row r="30" spans="1:11" ht="24" thickBot="1">
      <c r="A30" s="90" t="s">
        <v>142</v>
      </c>
      <c r="B30" s="102" t="s">
        <v>355</v>
      </c>
      <c r="C30" s="103" t="s">
        <v>135</v>
      </c>
      <c r="D30" s="271"/>
      <c r="E30" s="272"/>
      <c r="F30" s="272"/>
      <c r="G30" s="273"/>
      <c r="H30" s="277"/>
      <c r="I30" s="278"/>
    </row>
    <row r="31" spans="1:11">
      <c r="A31" s="41"/>
      <c r="B31" s="135"/>
      <c r="C31" s="135"/>
      <c r="D31" s="42"/>
      <c r="E31" s="42"/>
      <c r="F31" s="42"/>
      <c r="G31" s="42"/>
      <c r="H31" s="42"/>
      <c r="I31" s="43" t="s">
        <v>16</v>
      </c>
    </row>
    <row r="32" spans="1:11" ht="27" customHeight="1">
      <c r="A32" s="39" t="s">
        <v>6</v>
      </c>
      <c r="B32" s="133" t="s">
        <v>7</v>
      </c>
      <c r="C32" s="133" t="s">
        <v>8</v>
      </c>
      <c r="D32" s="166" t="s">
        <v>9</v>
      </c>
      <c r="E32" s="166"/>
      <c r="F32" s="166"/>
      <c r="G32" s="166"/>
      <c r="H32" s="166" t="s">
        <v>10</v>
      </c>
      <c r="I32" s="167"/>
    </row>
    <row r="33" spans="1:12" ht="15.75" thickBot="1">
      <c r="A33" s="40">
        <v>1</v>
      </c>
      <c r="B33" s="134">
        <v>2</v>
      </c>
      <c r="C33" s="134">
        <v>3</v>
      </c>
      <c r="D33" s="230">
        <v>4</v>
      </c>
      <c r="E33" s="230"/>
      <c r="F33" s="230"/>
      <c r="G33" s="230"/>
      <c r="H33" s="208">
        <v>5</v>
      </c>
      <c r="I33" s="202"/>
    </row>
    <row r="34" spans="1:12">
      <c r="A34" s="91" t="s">
        <v>143</v>
      </c>
      <c r="B34" s="100" t="s">
        <v>356</v>
      </c>
      <c r="C34" s="146" t="s">
        <v>136</v>
      </c>
      <c r="D34" s="169">
        <v>899873.64</v>
      </c>
      <c r="E34" s="169"/>
      <c r="F34" s="169"/>
      <c r="G34" s="169"/>
      <c r="H34" s="169">
        <v>485725.69</v>
      </c>
      <c r="I34" s="170"/>
    </row>
    <row r="35" spans="1:12">
      <c r="A35" s="89" t="s">
        <v>145</v>
      </c>
      <c r="B35" s="98" t="s">
        <v>357</v>
      </c>
      <c r="C35" s="145" t="s">
        <v>644</v>
      </c>
      <c r="D35" s="274">
        <f>D36+D37+D38+D39+D40+D41</f>
        <v>4153.78</v>
      </c>
      <c r="E35" s="275"/>
      <c r="F35" s="275"/>
      <c r="G35" s="276"/>
      <c r="H35" s="152">
        <f>H36+H37+H38+H39+H40+H41</f>
        <v>1891.13</v>
      </c>
      <c r="I35" s="159"/>
    </row>
    <row r="36" spans="1:12" ht="34.5">
      <c r="A36" s="90" t="s">
        <v>191</v>
      </c>
      <c r="B36" s="98" t="s">
        <v>358</v>
      </c>
      <c r="C36" s="145" t="s">
        <v>147</v>
      </c>
      <c r="D36" s="147"/>
      <c r="E36" s="147"/>
      <c r="F36" s="147"/>
      <c r="G36" s="147"/>
      <c r="H36" s="147"/>
      <c r="I36" s="148"/>
    </row>
    <row r="37" spans="1:12" ht="23.25">
      <c r="A37" s="90" t="s">
        <v>620</v>
      </c>
      <c r="B37" s="98" t="s">
        <v>359</v>
      </c>
      <c r="C37" s="145" t="s">
        <v>146</v>
      </c>
      <c r="D37" s="147"/>
      <c r="E37" s="147"/>
      <c r="F37" s="147"/>
      <c r="G37" s="147"/>
      <c r="H37" s="147"/>
      <c r="I37" s="148"/>
    </row>
    <row r="38" spans="1:12" ht="23.25">
      <c r="A38" s="90" t="s">
        <v>151</v>
      </c>
      <c r="B38" s="98" t="s">
        <v>360</v>
      </c>
      <c r="C38" s="145" t="s">
        <v>148</v>
      </c>
      <c r="D38" s="147"/>
      <c r="E38" s="147"/>
      <c r="F38" s="147"/>
      <c r="G38" s="147"/>
      <c r="H38" s="147"/>
      <c r="I38" s="148"/>
    </row>
    <row r="39" spans="1:12">
      <c r="A39" s="90" t="s">
        <v>152</v>
      </c>
      <c r="B39" s="98" t="s">
        <v>361</v>
      </c>
      <c r="C39" s="145" t="s">
        <v>149</v>
      </c>
      <c r="D39" s="147">
        <v>4153.78</v>
      </c>
      <c r="E39" s="147"/>
      <c r="F39" s="147"/>
      <c r="G39" s="147"/>
      <c r="H39" s="147">
        <v>1891.13</v>
      </c>
      <c r="I39" s="148"/>
    </row>
    <row r="40" spans="1:12">
      <c r="A40" s="90" t="s">
        <v>153</v>
      </c>
      <c r="B40" s="98" t="s">
        <v>362</v>
      </c>
      <c r="C40" s="145" t="s">
        <v>150</v>
      </c>
      <c r="D40" s="147"/>
      <c r="E40" s="147"/>
      <c r="F40" s="147"/>
      <c r="G40" s="147"/>
      <c r="H40" s="147"/>
      <c r="I40" s="148"/>
    </row>
    <row r="41" spans="1:12" ht="23.25">
      <c r="A41" s="90" t="s">
        <v>625</v>
      </c>
      <c r="B41" s="98" t="s">
        <v>623</v>
      </c>
      <c r="C41" s="145" t="s">
        <v>624</v>
      </c>
      <c r="D41" s="147"/>
      <c r="E41" s="147"/>
      <c r="F41" s="147"/>
      <c r="G41" s="147"/>
      <c r="H41" s="147"/>
      <c r="I41" s="148"/>
    </row>
    <row r="42" spans="1:12">
      <c r="A42" s="89" t="s">
        <v>154</v>
      </c>
      <c r="B42" s="98" t="s">
        <v>363</v>
      </c>
      <c r="C42" s="145" t="s">
        <v>645</v>
      </c>
      <c r="D42" s="152">
        <f>D43+D44+D45+D46+D47</f>
        <v>1649848.69</v>
      </c>
      <c r="E42" s="152"/>
      <c r="F42" s="152"/>
      <c r="G42" s="152"/>
      <c r="H42" s="152">
        <f>H43+H44+H45+H46+H47</f>
        <v>2930605.17</v>
      </c>
      <c r="I42" s="159"/>
      <c r="K42" s="38" t="s">
        <v>100</v>
      </c>
      <c r="L42" s="38"/>
    </row>
    <row r="43" spans="1:12" ht="34.5">
      <c r="A43" s="90" t="s">
        <v>192</v>
      </c>
      <c r="B43" s="98" t="s">
        <v>364</v>
      </c>
      <c r="C43" s="145" t="s">
        <v>646</v>
      </c>
      <c r="D43" s="147">
        <v>6580.38</v>
      </c>
      <c r="E43" s="147"/>
      <c r="F43" s="147"/>
      <c r="G43" s="147"/>
      <c r="H43" s="147">
        <v>3757.56</v>
      </c>
      <c r="I43" s="148"/>
      <c r="K43" s="38" t="s">
        <v>101</v>
      </c>
      <c r="L43" s="38"/>
    </row>
    <row r="44" spans="1:12">
      <c r="A44" s="90" t="s">
        <v>159</v>
      </c>
      <c r="B44" s="98" t="s">
        <v>365</v>
      </c>
      <c r="C44" s="145" t="s">
        <v>155</v>
      </c>
      <c r="D44" s="147"/>
      <c r="E44" s="147"/>
      <c r="F44" s="147"/>
      <c r="G44" s="147"/>
      <c r="H44" s="147"/>
      <c r="I44" s="148"/>
      <c r="K44" s="31" t="s">
        <v>111</v>
      </c>
    </row>
    <row r="45" spans="1:12">
      <c r="A45" s="90" t="s">
        <v>160</v>
      </c>
      <c r="B45" s="98" t="s">
        <v>366</v>
      </c>
      <c r="C45" s="145" t="s">
        <v>156</v>
      </c>
      <c r="D45" s="147"/>
      <c r="E45" s="147"/>
      <c r="F45" s="147"/>
      <c r="G45" s="147"/>
      <c r="H45" s="147"/>
      <c r="I45" s="148"/>
      <c r="K45" s="31" t="s">
        <v>112</v>
      </c>
    </row>
    <row r="46" spans="1:12" ht="23.25">
      <c r="A46" s="90" t="s">
        <v>161</v>
      </c>
      <c r="B46" s="98" t="s">
        <v>367</v>
      </c>
      <c r="C46" s="145" t="s">
        <v>157</v>
      </c>
      <c r="D46" s="147">
        <v>74297.210000000006</v>
      </c>
      <c r="E46" s="147"/>
      <c r="F46" s="147"/>
      <c r="G46" s="147"/>
      <c r="H46" s="147"/>
      <c r="I46" s="148"/>
      <c r="K46" s="31" t="s">
        <v>113</v>
      </c>
    </row>
    <row r="47" spans="1:12">
      <c r="A47" s="90" t="s">
        <v>162</v>
      </c>
      <c r="B47" s="98" t="s">
        <v>368</v>
      </c>
      <c r="C47" s="145" t="s">
        <v>158</v>
      </c>
      <c r="D47" s="147">
        <v>1568971.1</v>
      </c>
      <c r="E47" s="147"/>
      <c r="F47" s="147"/>
      <c r="G47" s="147"/>
      <c r="H47" s="147">
        <v>2926847.61</v>
      </c>
      <c r="I47" s="148"/>
      <c r="K47" s="31" t="s">
        <v>114</v>
      </c>
    </row>
    <row r="48" spans="1:12">
      <c r="A48" s="89" t="s">
        <v>193</v>
      </c>
      <c r="B48" s="98" t="s">
        <v>369</v>
      </c>
      <c r="C48" s="145" t="s">
        <v>647</v>
      </c>
      <c r="D48" s="152">
        <f>D49+D50+D51+D52+D53+D54+D58+D59</f>
        <v>362882587.99000001</v>
      </c>
      <c r="E48" s="152"/>
      <c r="F48" s="152"/>
      <c r="G48" s="152"/>
      <c r="H48" s="152">
        <f>H49+H50+H51+H52+H53+H54+H58+H59</f>
        <v>325099682.07999998</v>
      </c>
      <c r="I48" s="159"/>
      <c r="K48" s="31" t="s">
        <v>115</v>
      </c>
    </row>
    <row r="49" spans="1:9" ht="34.5">
      <c r="A49" s="90" t="s">
        <v>194</v>
      </c>
      <c r="B49" s="98" t="s">
        <v>370</v>
      </c>
      <c r="C49" s="145" t="s">
        <v>663</v>
      </c>
      <c r="D49" s="147">
        <v>362882587.99000001</v>
      </c>
      <c r="E49" s="147"/>
      <c r="F49" s="147"/>
      <c r="G49" s="147"/>
      <c r="H49" s="147">
        <v>325099682.07999998</v>
      </c>
      <c r="I49" s="148"/>
    </row>
    <row r="50" spans="1:9" ht="34.5">
      <c r="A50" s="90" t="s">
        <v>195</v>
      </c>
      <c r="B50" s="98" t="s">
        <v>199</v>
      </c>
      <c r="C50" s="145" t="s">
        <v>204</v>
      </c>
      <c r="D50" s="147"/>
      <c r="E50" s="147"/>
      <c r="F50" s="147"/>
      <c r="G50" s="147"/>
      <c r="H50" s="147"/>
      <c r="I50" s="148"/>
    </row>
    <row r="51" spans="1:9" ht="23.25">
      <c r="A51" s="90" t="s">
        <v>196</v>
      </c>
      <c r="B51" s="98" t="s">
        <v>200</v>
      </c>
      <c r="C51" s="145" t="s">
        <v>205</v>
      </c>
      <c r="D51" s="147"/>
      <c r="E51" s="147"/>
      <c r="F51" s="147"/>
      <c r="G51" s="147"/>
      <c r="H51" s="147"/>
      <c r="I51" s="148"/>
    </row>
    <row r="52" spans="1:9" ht="34.5">
      <c r="A52" s="90" t="s">
        <v>197</v>
      </c>
      <c r="B52" s="98" t="s">
        <v>201</v>
      </c>
      <c r="C52" s="145" t="s">
        <v>206</v>
      </c>
      <c r="D52" s="147"/>
      <c r="E52" s="147"/>
      <c r="F52" s="147"/>
      <c r="G52" s="147"/>
      <c r="H52" s="147"/>
      <c r="I52" s="148"/>
    </row>
    <row r="53" spans="1:9" ht="23.25">
      <c r="A53" s="90" t="s">
        <v>198</v>
      </c>
      <c r="B53" s="98" t="s">
        <v>202</v>
      </c>
      <c r="C53" s="145" t="s">
        <v>207</v>
      </c>
      <c r="D53" s="147"/>
      <c r="E53" s="147"/>
      <c r="F53" s="147"/>
      <c r="G53" s="147"/>
      <c r="H53" s="147"/>
      <c r="I53" s="148"/>
    </row>
    <row r="54" spans="1:9" ht="24" thickBot="1">
      <c r="A54" s="90" t="s">
        <v>600</v>
      </c>
      <c r="B54" s="102" t="s">
        <v>203</v>
      </c>
      <c r="C54" s="103" t="s">
        <v>208</v>
      </c>
      <c r="D54" s="163"/>
      <c r="E54" s="163"/>
      <c r="F54" s="163"/>
      <c r="G54" s="163"/>
      <c r="H54" s="163"/>
      <c r="I54" s="164"/>
    </row>
    <row r="55" spans="1:9">
      <c r="A55" s="41"/>
      <c r="B55" s="135"/>
      <c r="C55" s="135"/>
      <c r="D55" s="42"/>
      <c r="E55" s="42"/>
      <c r="F55" s="42"/>
      <c r="G55" s="42"/>
      <c r="H55" s="42"/>
      <c r="I55" s="43" t="s">
        <v>26</v>
      </c>
    </row>
    <row r="56" spans="1:9" ht="27" customHeight="1">
      <c r="A56" s="39" t="s">
        <v>6</v>
      </c>
      <c r="B56" s="133" t="s">
        <v>7</v>
      </c>
      <c r="C56" s="133" t="s">
        <v>8</v>
      </c>
      <c r="D56" s="166" t="s">
        <v>9</v>
      </c>
      <c r="E56" s="166"/>
      <c r="F56" s="166"/>
      <c r="G56" s="166"/>
      <c r="H56" s="166" t="s">
        <v>10</v>
      </c>
      <c r="I56" s="167"/>
    </row>
    <row r="57" spans="1:9" ht="15.75" thickBot="1">
      <c r="A57" s="40">
        <v>1</v>
      </c>
      <c r="B57" s="136">
        <v>2</v>
      </c>
      <c r="C57" s="136">
        <v>3</v>
      </c>
      <c r="D57" s="242">
        <v>4</v>
      </c>
      <c r="E57" s="242"/>
      <c r="F57" s="242"/>
      <c r="G57" s="242"/>
      <c r="H57" s="157">
        <v>5</v>
      </c>
      <c r="I57" s="158"/>
    </row>
    <row r="58" spans="1:9" ht="34.5">
      <c r="A58" s="91" t="s">
        <v>596</v>
      </c>
      <c r="B58" s="100" t="s">
        <v>209</v>
      </c>
      <c r="C58" s="146" t="s">
        <v>210</v>
      </c>
      <c r="D58" s="169"/>
      <c r="E58" s="169"/>
      <c r="F58" s="169"/>
      <c r="G58" s="169"/>
      <c r="H58" s="169"/>
      <c r="I58" s="170"/>
    </row>
    <row r="59" spans="1:9" ht="34.5">
      <c r="A59" s="90" t="s">
        <v>212</v>
      </c>
      <c r="B59" s="98" t="s">
        <v>211</v>
      </c>
      <c r="C59" s="145" t="s">
        <v>373</v>
      </c>
      <c r="D59" s="147"/>
      <c r="E59" s="147"/>
      <c r="F59" s="147"/>
      <c r="G59" s="147"/>
      <c r="H59" s="147"/>
      <c r="I59" s="148"/>
    </row>
    <row r="60" spans="1:9">
      <c r="A60" s="89" t="s">
        <v>213</v>
      </c>
      <c r="B60" s="98" t="s">
        <v>216</v>
      </c>
      <c r="C60" s="145" t="s">
        <v>648</v>
      </c>
      <c r="D60" s="152">
        <f>D61+D62+D63+D64+D65+D66+D67</f>
        <v>0</v>
      </c>
      <c r="E60" s="152"/>
      <c r="F60" s="152"/>
      <c r="G60" s="152"/>
      <c r="H60" s="152">
        <f>H61+H62+H63+H64+H65+H66+H67</f>
        <v>0</v>
      </c>
      <c r="I60" s="159"/>
    </row>
    <row r="61" spans="1:9" ht="34.5">
      <c r="A61" s="90" t="s">
        <v>214</v>
      </c>
      <c r="B61" s="98" t="s">
        <v>215</v>
      </c>
      <c r="C61" s="145" t="s">
        <v>217</v>
      </c>
      <c r="D61" s="147"/>
      <c r="E61" s="147"/>
      <c r="F61" s="147"/>
      <c r="G61" s="147"/>
      <c r="H61" s="147"/>
      <c r="I61" s="148"/>
    </row>
    <row r="62" spans="1:9" ht="34.5">
      <c r="A62" s="90" t="s">
        <v>218</v>
      </c>
      <c r="B62" s="98" t="s">
        <v>219</v>
      </c>
      <c r="C62" s="145" t="s">
        <v>220</v>
      </c>
      <c r="D62" s="147"/>
      <c r="E62" s="147"/>
      <c r="F62" s="147"/>
      <c r="G62" s="147"/>
      <c r="H62" s="147"/>
      <c r="I62" s="148"/>
    </row>
    <row r="63" spans="1:9" ht="23.25">
      <c r="A63" s="90" t="s">
        <v>221</v>
      </c>
      <c r="B63" s="98" t="s">
        <v>222</v>
      </c>
      <c r="C63" s="145" t="s">
        <v>223</v>
      </c>
      <c r="D63" s="147"/>
      <c r="E63" s="147"/>
      <c r="F63" s="147"/>
      <c r="G63" s="147"/>
      <c r="H63" s="147"/>
      <c r="I63" s="148"/>
    </row>
    <row r="64" spans="1:9" ht="34.5">
      <c r="A64" s="90" t="s">
        <v>224</v>
      </c>
      <c r="B64" s="98" t="s">
        <v>231</v>
      </c>
      <c r="C64" s="145" t="s">
        <v>232</v>
      </c>
      <c r="D64" s="147"/>
      <c r="E64" s="147"/>
      <c r="F64" s="147"/>
      <c r="G64" s="147"/>
      <c r="H64" s="147"/>
      <c r="I64" s="148"/>
    </row>
    <row r="65" spans="1:9" ht="23.25">
      <c r="A65" s="90" t="s">
        <v>225</v>
      </c>
      <c r="B65" s="98" t="s">
        <v>230</v>
      </c>
      <c r="C65" s="145" t="s">
        <v>233</v>
      </c>
      <c r="D65" s="147"/>
      <c r="E65" s="147"/>
      <c r="F65" s="147"/>
      <c r="G65" s="147"/>
      <c r="H65" s="147"/>
      <c r="I65" s="148"/>
    </row>
    <row r="66" spans="1:9" ht="23.25">
      <c r="A66" s="90" t="s">
        <v>226</v>
      </c>
      <c r="B66" s="98" t="s">
        <v>229</v>
      </c>
      <c r="C66" s="145" t="s">
        <v>234</v>
      </c>
      <c r="D66" s="147"/>
      <c r="E66" s="147"/>
      <c r="F66" s="147"/>
      <c r="G66" s="147"/>
      <c r="H66" s="147"/>
      <c r="I66" s="148"/>
    </row>
    <row r="67" spans="1:9" ht="36" customHeight="1">
      <c r="A67" s="90" t="s">
        <v>227</v>
      </c>
      <c r="B67" s="98" t="s">
        <v>228</v>
      </c>
      <c r="C67" s="145" t="s">
        <v>235</v>
      </c>
      <c r="D67" s="147"/>
      <c r="E67" s="147"/>
      <c r="F67" s="147"/>
      <c r="G67" s="147"/>
      <c r="H67" s="147"/>
      <c r="I67" s="148"/>
    </row>
    <row r="68" spans="1:9">
      <c r="A68" s="89" t="s">
        <v>371</v>
      </c>
      <c r="B68" s="98" t="s">
        <v>372</v>
      </c>
      <c r="C68" s="131"/>
      <c r="D68" s="152">
        <f>D69+D70+D71</f>
        <v>-22454.97</v>
      </c>
      <c r="E68" s="152"/>
      <c r="F68" s="152"/>
      <c r="G68" s="152"/>
      <c r="H68" s="152">
        <f>H69+H70+H71</f>
        <v>338547.01</v>
      </c>
      <c r="I68" s="159"/>
    </row>
    <row r="69" spans="1:9" ht="23.25">
      <c r="A69" s="90" t="s">
        <v>236</v>
      </c>
      <c r="B69" s="98" t="s">
        <v>239</v>
      </c>
      <c r="C69" s="145" t="s">
        <v>242</v>
      </c>
      <c r="D69" s="147"/>
      <c r="E69" s="147"/>
      <c r="F69" s="147"/>
      <c r="G69" s="147"/>
      <c r="H69" s="147">
        <v>-1891.13</v>
      </c>
      <c r="I69" s="148"/>
    </row>
    <row r="70" spans="1:9">
      <c r="A70" s="90" t="s">
        <v>237</v>
      </c>
      <c r="B70" s="98" t="s">
        <v>240</v>
      </c>
      <c r="C70" s="145" t="s">
        <v>163</v>
      </c>
      <c r="D70" s="147">
        <v>-22454.97</v>
      </c>
      <c r="E70" s="147"/>
      <c r="F70" s="147"/>
      <c r="G70" s="147"/>
      <c r="H70" s="147">
        <v>340438.14</v>
      </c>
      <c r="I70" s="148"/>
    </row>
    <row r="71" spans="1:9">
      <c r="A71" s="90" t="s">
        <v>238</v>
      </c>
      <c r="B71" s="98" t="s">
        <v>241</v>
      </c>
      <c r="C71" s="145" t="s">
        <v>243</v>
      </c>
      <c r="D71" s="147"/>
      <c r="E71" s="147"/>
      <c r="F71" s="147"/>
      <c r="G71" s="147"/>
      <c r="H71" s="147"/>
      <c r="I71" s="148"/>
    </row>
    <row r="72" spans="1:9">
      <c r="A72" s="88" t="s">
        <v>19</v>
      </c>
      <c r="B72" s="98" t="s">
        <v>374</v>
      </c>
      <c r="C72" s="131"/>
      <c r="D72" s="162">
        <f>D73+D88</f>
        <v>6248196.3700000001</v>
      </c>
      <c r="E72" s="162"/>
      <c r="F72" s="162"/>
      <c r="G72" s="162"/>
      <c r="H72" s="162">
        <f>H73+H88</f>
        <v>3319588.42</v>
      </c>
      <c r="I72" s="165"/>
    </row>
    <row r="73" spans="1:9" ht="23.25">
      <c r="A73" s="89" t="s">
        <v>244</v>
      </c>
      <c r="B73" s="98" t="s">
        <v>375</v>
      </c>
      <c r="C73" s="145" t="s">
        <v>640</v>
      </c>
      <c r="D73" s="152">
        <f>D74+D75+D79+D80</f>
        <v>6248196.3700000001</v>
      </c>
      <c r="E73" s="152"/>
      <c r="F73" s="152"/>
      <c r="G73" s="152"/>
      <c r="H73" s="152">
        <f>H74+H75+H79+H80</f>
        <v>3319588.42</v>
      </c>
      <c r="I73" s="159"/>
    </row>
    <row r="74" spans="1:9" ht="23.25">
      <c r="A74" s="90" t="s">
        <v>245</v>
      </c>
      <c r="B74" s="98" t="s">
        <v>376</v>
      </c>
      <c r="C74" s="145" t="s">
        <v>641</v>
      </c>
      <c r="D74" s="147"/>
      <c r="E74" s="147"/>
      <c r="F74" s="147"/>
      <c r="G74" s="147"/>
      <c r="H74" s="147">
        <v>157384</v>
      </c>
      <c r="I74" s="148"/>
    </row>
    <row r="75" spans="1:9" ht="15.75" thickBot="1">
      <c r="A75" s="90" t="s">
        <v>20</v>
      </c>
      <c r="B75" s="102" t="s">
        <v>377</v>
      </c>
      <c r="C75" s="103" t="s">
        <v>638</v>
      </c>
      <c r="D75" s="163"/>
      <c r="E75" s="163"/>
      <c r="F75" s="163"/>
      <c r="G75" s="163"/>
      <c r="H75" s="163"/>
      <c r="I75" s="164"/>
    </row>
    <row r="76" spans="1:9">
      <c r="A76" s="41"/>
      <c r="B76" s="135"/>
      <c r="C76" s="135"/>
      <c r="D76" s="42"/>
      <c r="E76" s="42"/>
      <c r="F76" s="42"/>
      <c r="G76" s="42"/>
      <c r="H76" s="42"/>
      <c r="I76" s="43" t="s">
        <v>36</v>
      </c>
    </row>
    <row r="77" spans="1:9" ht="27" customHeight="1">
      <c r="A77" s="39" t="s">
        <v>6</v>
      </c>
      <c r="B77" s="133" t="s">
        <v>7</v>
      </c>
      <c r="C77" s="133" t="s">
        <v>8</v>
      </c>
      <c r="D77" s="166" t="s">
        <v>9</v>
      </c>
      <c r="E77" s="166"/>
      <c r="F77" s="166"/>
      <c r="G77" s="166"/>
      <c r="H77" s="166" t="s">
        <v>10</v>
      </c>
      <c r="I77" s="167"/>
    </row>
    <row r="78" spans="1:9" ht="15.75" thickBot="1">
      <c r="A78" s="40">
        <v>1</v>
      </c>
      <c r="B78" s="136">
        <v>2</v>
      </c>
      <c r="C78" s="136">
        <v>3</v>
      </c>
      <c r="D78" s="242">
        <v>4</v>
      </c>
      <c r="E78" s="242"/>
      <c r="F78" s="242"/>
      <c r="G78" s="242"/>
      <c r="H78" s="157">
        <v>5</v>
      </c>
      <c r="I78" s="158"/>
    </row>
    <row r="79" spans="1:9">
      <c r="A79" s="91" t="s">
        <v>21</v>
      </c>
      <c r="B79" s="100" t="s">
        <v>378</v>
      </c>
      <c r="C79" s="146" t="s">
        <v>639</v>
      </c>
      <c r="D79" s="241">
        <v>6248196.3700000001</v>
      </c>
      <c r="E79" s="241"/>
      <c r="F79" s="241"/>
      <c r="G79" s="241"/>
      <c r="H79" s="169">
        <v>3162204.42</v>
      </c>
      <c r="I79" s="170"/>
    </row>
    <row r="80" spans="1:9">
      <c r="A80" s="90" t="s">
        <v>22</v>
      </c>
      <c r="B80" s="98" t="s">
        <v>379</v>
      </c>
      <c r="C80" s="145" t="s">
        <v>243</v>
      </c>
      <c r="D80" s="152">
        <f>D81+D82+D83+D84+D85+D86+D87</f>
        <v>0</v>
      </c>
      <c r="E80" s="152"/>
      <c r="F80" s="152"/>
      <c r="G80" s="152"/>
      <c r="H80" s="152">
        <f>H81+H82+H83+H84+H85+H86+H87</f>
        <v>0</v>
      </c>
      <c r="I80" s="159"/>
    </row>
    <row r="81" spans="1:9" ht="34.5">
      <c r="A81" s="93" t="s">
        <v>246</v>
      </c>
      <c r="B81" s="98" t="s">
        <v>380</v>
      </c>
      <c r="C81" s="145" t="s">
        <v>402</v>
      </c>
      <c r="D81" s="154"/>
      <c r="E81" s="154"/>
      <c r="F81" s="154"/>
      <c r="G81" s="154"/>
      <c r="H81" s="147"/>
      <c r="I81" s="148"/>
    </row>
    <row r="82" spans="1:9">
      <c r="A82" s="87" t="s">
        <v>247</v>
      </c>
      <c r="B82" s="98" t="s">
        <v>381</v>
      </c>
      <c r="C82" s="145" t="s">
        <v>403</v>
      </c>
      <c r="D82" s="154"/>
      <c r="E82" s="154"/>
      <c r="F82" s="154"/>
      <c r="G82" s="154"/>
      <c r="H82" s="147"/>
      <c r="I82" s="148"/>
    </row>
    <row r="83" spans="1:9">
      <c r="A83" s="87" t="s">
        <v>248</v>
      </c>
      <c r="B83" s="98" t="s">
        <v>382</v>
      </c>
      <c r="C83" s="145" t="s">
        <v>404</v>
      </c>
      <c r="D83" s="154"/>
      <c r="E83" s="154"/>
      <c r="F83" s="154"/>
      <c r="G83" s="154"/>
      <c r="H83" s="147"/>
      <c r="I83" s="148"/>
    </row>
    <row r="84" spans="1:9">
      <c r="A84" s="87" t="s">
        <v>249</v>
      </c>
      <c r="B84" s="98" t="s">
        <v>383</v>
      </c>
      <c r="C84" s="145" t="s">
        <v>405</v>
      </c>
      <c r="D84" s="154"/>
      <c r="E84" s="154"/>
      <c r="F84" s="154"/>
      <c r="G84" s="154"/>
      <c r="H84" s="147"/>
      <c r="I84" s="148"/>
    </row>
    <row r="85" spans="1:9">
      <c r="A85" s="87" t="s">
        <v>250</v>
      </c>
      <c r="B85" s="98" t="s">
        <v>384</v>
      </c>
      <c r="C85" s="145" t="s">
        <v>406</v>
      </c>
      <c r="D85" s="154"/>
      <c r="E85" s="154"/>
      <c r="F85" s="154"/>
      <c r="G85" s="154"/>
      <c r="H85" s="147"/>
      <c r="I85" s="148"/>
    </row>
    <row r="86" spans="1:9">
      <c r="A86" s="87" t="s">
        <v>251</v>
      </c>
      <c r="B86" s="98" t="s">
        <v>385</v>
      </c>
      <c r="C86" s="145" t="s">
        <v>407</v>
      </c>
      <c r="D86" s="154"/>
      <c r="E86" s="154"/>
      <c r="F86" s="154"/>
      <c r="G86" s="154"/>
      <c r="H86" s="147"/>
      <c r="I86" s="148"/>
    </row>
    <row r="87" spans="1:9">
      <c r="A87" s="87" t="s">
        <v>252</v>
      </c>
      <c r="B87" s="98" t="s">
        <v>386</v>
      </c>
      <c r="C87" s="145" t="s">
        <v>408</v>
      </c>
      <c r="D87" s="154"/>
      <c r="E87" s="154"/>
      <c r="F87" s="154"/>
      <c r="G87" s="154"/>
      <c r="H87" s="147"/>
      <c r="I87" s="148"/>
    </row>
    <row r="88" spans="1:9">
      <c r="A88" s="86" t="s">
        <v>253</v>
      </c>
      <c r="B88" s="98" t="s">
        <v>387</v>
      </c>
      <c r="C88" s="145" t="s">
        <v>670</v>
      </c>
      <c r="D88" s="152">
        <f>D89+D90+D91+D101</f>
        <v>0</v>
      </c>
      <c r="E88" s="152"/>
      <c r="F88" s="152"/>
      <c r="G88" s="152"/>
      <c r="H88" s="152">
        <f>H89+H90+H91+H101</f>
        <v>0</v>
      </c>
      <c r="I88" s="159"/>
    </row>
    <row r="89" spans="1:9" ht="23.25">
      <c r="A89" s="87" t="s">
        <v>254</v>
      </c>
      <c r="B89" s="98" t="s">
        <v>388</v>
      </c>
      <c r="C89" s="145" t="s">
        <v>409</v>
      </c>
      <c r="D89" s="154"/>
      <c r="E89" s="154"/>
      <c r="F89" s="154"/>
      <c r="G89" s="154"/>
      <c r="H89" s="147"/>
      <c r="I89" s="148"/>
    </row>
    <row r="90" spans="1:9">
      <c r="A90" s="87" t="s">
        <v>255</v>
      </c>
      <c r="B90" s="98" t="s">
        <v>389</v>
      </c>
      <c r="C90" s="145" t="s">
        <v>410</v>
      </c>
      <c r="D90" s="154"/>
      <c r="E90" s="154"/>
      <c r="F90" s="154"/>
      <c r="G90" s="154"/>
      <c r="H90" s="147"/>
      <c r="I90" s="148"/>
    </row>
    <row r="91" spans="1:9">
      <c r="A91" s="87" t="s">
        <v>256</v>
      </c>
      <c r="B91" s="98" t="s">
        <v>390</v>
      </c>
      <c r="C91" s="145" t="s">
        <v>411</v>
      </c>
      <c r="D91" s="160">
        <f>D92+D93+D94+D95+D96+D97+D98+D99+D100</f>
        <v>0</v>
      </c>
      <c r="E91" s="160"/>
      <c r="F91" s="160"/>
      <c r="G91" s="160"/>
      <c r="H91" s="160">
        <f>H92+H93+H94+H95+H96+H97+H98+H99+H100</f>
        <v>0</v>
      </c>
      <c r="I91" s="161"/>
    </row>
    <row r="92" spans="1:9" ht="34.5">
      <c r="A92" s="85" t="s">
        <v>257</v>
      </c>
      <c r="B92" s="98" t="s">
        <v>391</v>
      </c>
      <c r="C92" s="145" t="s">
        <v>412</v>
      </c>
      <c r="D92" s="154"/>
      <c r="E92" s="154"/>
      <c r="F92" s="154"/>
      <c r="G92" s="154"/>
      <c r="H92" s="147"/>
      <c r="I92" s="148"/>
    </row>
    <row r="93" spans="1:9" ht="23.25">
      <c r="A93" s="85" t="s">
        <v>258</v>
      </c>
      <c r="B93" s="98" t="s">
        <v>392</v>
      </c>
      <c r="C93" s="145" t="s">
        <v>413</v>
      </c>
      <c r="D93" s="154"/>
      <c r="E93" s="154"/>
      <c r="F93" s="154"/>
      <c r="G93" s="154"/>
      <c r="H93" s="147"/>
      <c r="I93" s="148"/>
    </row>
    <row r="94" spans="1:9" ht="23.25">
      <c r="A94" s="85" t="s">
        <v>259</v>
      </c>
      <c r="B94" s="98" t="s">
        <v>393</v>
      </c>
      <c r="C94" s="145" t="s">
        <v>414</v>
      </c>
      <c r="D94" s="154"/>
      <c r="E94" s="154"/>
      <c r="F94" s="154"/>
      <c r="G94" s="154"/>
      <c r="H94" s="147"/>
      <c r="I94" s="148"/>
    </row>
    <row r="95" spans="1:9" ht="23.25">
      <c r="A95" s="85" t="s">
        <v>260</v>
      </c>
      <c r="B95" s="98" t="s">
        <v>394</v>
      </c>
      <c r="C95" s="145" t="s">
        <v>415</v>
      </c>
      <c r="D95" s="154"/>
      <c r="E95" s="154"/>
      <c r="F95" s="154"/>
      <c r="G95" s="154"/>
      <c r="H95" s="147"/>
      <c r="I95" s="148"/>
    </row>
    <row r="96" spans="1:9" ht="23.25">
      <c r="A96" s="85" t="s">
        <v>261</v>
      </c>
      <c r="B96" s="98" t="s">
        <v>395</v>
      </c>
      <c r="C96" s="145" t="s">
        <v>416</v>
      </c>
      <c r="D96" s="154"/>
      <c r="E96" s="154"/>
      <c r="F96" s="154"/>
      <c r="G96" s="154"/>
      <c r="H96" s="147"/>
      <c r="I96" s="148"/>
    </row>
    <row r="97" spans="1:9" ht="34.5">
      <c r="A97" s="85" t="s">
        <v>262</v>
      </c>
      <c r="B97" s="98" t="s">
        <v>396</v>
      </c>
      <c r="C97" s="145" t="s">
        <v>417</v>
      </c>
      <c r="D97" s="154"/>
      <c r="E97" s="154"/>
      <c r="F97" s="154"/>
      <c r="G97" s="154"/>
      <c r="H97" s="147"/>
      <c r="I97" s="148"/>
    </row>
    <row r="98" spans="1:9">
      <c r="A98" s="85" t="s">
        <v>263</v>
      </c>
      <c r="B98" s="98" t="s">
        <v>397</v>
      </c>
      <c r="C98" s="145" t="s">
        <v>418</v>
      </c>
      <c r="D98" s="154"/>
      <c r="E98" s="154"/>
      <c r="F98" s="154"/>
      <c r="G98" s="154"/>
      <c r="H98" s="147"/>
      <c r="I98" s="148"/>
    </row>
    <row r="99" spans="1:9" ht="23.25">
      <c r="A99" s="85" t="s">
        <v>264</v>
      </c>
      <c r="B99" s="98" t="s">
        <v>398</v>
      </c>
      <c r="C99" s="145" t="s">
        <v>419</v>
      </c>
      <c r="D99" s="154"/>
      <c r="E99" s="154"/>
      <c r="F99" s="154"/>
      <c r="G99" s="154"/>
      <c r="H99" s="147"/>
      <c r="I99" s="148"/>
    </row>
    <row r="100" spans="1:9">
      <c r="A100" s="85" t="s">
        <v>265</v>
      </c>
      <c r="B100" s="98" t="s">
        <v>399</v>
      </c>
      <c r="C100" s="145" t="s">
        <v>420</v>
      </c>
      <c r="D100" s="154"/>
      <c r="E100" s="154"/>
      <c r="F100" s="154"/>
      <c r="G100" s="154"/>
      <c r="H100" s="147"/>
      <c r="I100" s="148"/>
    </row>
    <row r="101" spans="1:9">
      <c r="A101" s="87" t="s">
        <v>266</v>
      </c>
      <c r="B101" s="98" t="s">
        <v>400</v>
      </c>
      <c r="C101" s="145" t="s">
        <v>421</v>
      </c>
      <c r="D101" s="154"/>
      <c r="E101" s="154"/>
      <c r="F101" s="154"/>
      <c r="G101" s="154"/>
      <c r="H101" s="147"/>
      <c r="I101" s="148"/>
    </row>
    <row r="102" spans="1:9">
      <c r="A102" s="88" t="s">
        <v>23</v>
      </c>
      <c r="B102" s="98" t="s">
        <v>401</v>
      </c>
      <c r="C102" s="131"/>
      <c r="D102" s="162">
        <f>D107</f>
        <v>40808300</v>
      </c>
      <c r="E102" s="162"/>
      <c r="F102" s="162"/>
      <c r="G102" s="162"/>
      <c r="H102" s="162">
        <f>H107</f>
        <v>19621000</v>
      </c>
      <c r="I102" s="165"/>
    </row>
    <row r="103" spans="1:9" ht="15.75" thickBot="1">
      <c r="A103" s="89" t="s">
        <v>13</v>
      </c>
      <c r="B103" s="94"/>
      <c r="C103" s="95"/>
      <c r="D103" s="243"/>
      <c r="E103" s="243"/>
      <c r="F103" s="243"/>
      <c r="G103" s="243"/>
      <c r="H103" s="243"/>
      <c r="I103" s="244"/>
    </row>
    <row r="104" spans="1:9">
      <c r="A104" s="41"/>
      <c r="B104" s="135"/>
      <c r="C104" s="135"/>
      <c r="D104" s="42"/>
      <c r="E104" s="42"/>
      <c r="F104" s="42"/>
      <c r="G104" s="42"/>
      <c r="H104" s="42"/>
      <c r="I104" s="43" t="s">
        <v>44</v>
      </c>
    </row>
    <row r="105" spans="1:9" ht="27" customHeight="1">
      <c r="A105" s="39" t="s">
        <v>6</v>
      </c>
      <c r="B105" s="133" t="s">
        <v>7</v>
      </c>
      <c r="C105" s="133" t="s">
        <v>8</v>
      </c>
      <c r="D105" s="166" t="s">
        <v>9</v>
      </c>
      <c r="E105" s="166"/>
      <c r="F105" s="166"/>
      <c r="G105" s="166"/>
      <c r="H105" s="166" t="s">
        <v>10</v>
      </c>
      <c r="I105" s="167"/>
    </row>
    <row r="106" spans="1:9" ht="15.75" thickBot="1">
      <c r="A106" s="40">
        <v>1</v>
      </c>
      <c r="B106" s="136">
        <v>2</v>
      </c>
      <c r="C106" s="136">
        <v>3</v>
      </c>
      <c r="D106" s="242">
        <v>4</v>
      </c>
      <c r="E106" s="242"/>
      <c r="F106" s="242"/>
      <c r="G106" s="242"/>
      <c r="H106" s="157">
        <v>5</v>
      </c>
      <c r="I106" s="158"/>
    </row>
    <row r="107" spans="1:9">
      <c r="A107" s="118" t="s">
        <v>24</v>
      </c>
      <c r="B107" s="100" t="s">
        <v>267</v>
      </c>
      <c r="C107" s="146" t="s">
        <v>671</v>
      </c>
      <c r="D107" s="150">
        <f>D108+D109</f>
        <v>40808300</v>
      </c>
      <c r="E107" s="150"/>
      <c r="F107" s="150"/>
      <c r="G107" s="150"/>
      <c r="H107" s="150">
        <f>H108+H109</f>
        <v>19621000</v>
      </c>
      <c r="I107" s="151"/>
    </row>
    <row r="108" spans="1:9" ht="23.25">
      <c r="A108" s="90" t="s">
        <v>268</v>
      </c>
      <c r="B108" s="98" t="s">
        <v>269</v>
      </c>
      <c r="C108" s="145" t="s">
        <v>672</v>
      </c>
      <c r="D108" s="154">
        <v>40808300</v>
      </c>
      <c r="E108" s="154"/>
      <c r="F108" s="154"/>
      <c r="G108" s="154"/>
      <c r="H108" s="147">
        <v>19621000</v>
      </c>
      <c r="I108" s="148"/>
    </row>
    <row r="109" spans="1:9" ht="15.75" thickBot="1">
      <c r="A109" s="90" t="s">
        <v>597</v>
      </c>
      <c r="B109" s="102" t="s">
        <v>270</v>
      </c>
      <c r="C109" s="103" t="s">
        <v>666</v>
      </c>
      <c r="D109" s="168"/>
      <c r="E109" s="168"/>
      <c r="F109" s="168"/>
      <c r="G109" s="168"/>
      <c r="H109" s="163"/>
      <c r="I109" s="164"/>
    </row>
    <row r="110" spans="1:9" ht="27" customHeight="1">
      <c r="A110" s="115" t="s">
        <v>25</v>
      </c>
      <c r="B110" s="137"/>
      <c r="C110" s="137"/>
      <c r="D110" s="137"/>
      <c r="E110" s="137"/>
      <c r="F110" s="137"/>
      <c r="G110" s="137"/>
      <c r="H110" s="137"/>
      <c r="I110" s="137"/>
    </row>
    <row r="111" spans="1:9" ht="30" customHeight="1">
      <c r="A111" s="44" t="s">
        <v>6</v>
      </c>
      <c r="B111" s="138" t="s">
        <v>7</v>
      </c>
      <c r="C111" s="138" t="s">
        <v>8</v>
      </c>
      <c r="D111" s="166" t="s">
        <v>9</v>
      </c>
      <c r="E111" s="166"/>
      <c r="F111" s="166"/>
      <c r="G111" s="166"/>
      <c r="H111" s="166" t="s">
        <v>10</v>
      </c>
      <c r="I111" s="167"/>
    </row>
    <row r="112" spans="1:9" ht="15.75" thickBot="1">
      <c r="A112" s="45">
        <v>1</v>
      </c>
      <c r="B112" s="139">
        <v>2</v>
      </c>
      <c r="C112" s="139">
        <v>3</v>
      </c>
      <c r="D112" s="208">
        <v>4</v>
      </c>
      <c r="E112" s="208"/>
      <c r="F112" s="208"/>
      <c r="G112" s="208"/>
      <c r="H112" s="208">
        <v>5</v>
      </c>
      <c r="I112" s="202"/>
    </row>
    <row r="113" spans="1:9">
      <c r="A113" s="92" t="s">
        <v>27</v>
      </c>
      <c r="B113" s="100" t="s">
        <v>425</v>
      </c>
      <c r="C113" s="132"/>
      <c r="D113" s="200">
        <f>D114+D192+D218</f>
        <v>678035528.59000003</v>
      </c>
      <c r="E113" s="200"/>
      <c r="F113" s="200"/>
      <c r="G113" s="200"/>
      <c r="H113" s="200">
        <f>H114+H192+H218</f>
        <v>593451904.83000004</v>
      </c>
      <c r="I113" s="201"/>
    </row>
    <row r="114" spans="1:9">
      <c r="A114" s="88" t="s">
        <v>28</v>
      </c>
      <c r="B114" s="98" t="s">
        <v>426</v>
      </c>
      <c r="C114" s="145" t="s">
        <v>673</v>
      </c>
      <c r="D114" s="162">
        <f>D115+D120+D129+D132+D147+D151+D162+D164+D171+D184</f>
        <v>635720488.36000001</v>
      </c>
      <c r="E114" s="162"/>
      <c r="F114" s="162"/>
      <c r="G114" s="162"/>
      <c r="H114" s="162">
        <f>H115+H120+H129+H132+H147+H151+H162+H164+H171+H184</f>
        <v>564530750.07000005</v>
      </c>
      <c r="I114" s="165"/>
    </row>
    <row r="115" spans="1:9" ht="23.25">
      <c r="A115" s="89" t="s">
        <v>422</v>
      </c>
      <c r="B115" s="98" t="s">
        <v>427</v>
      </c>
      <c r="C115" s="145" t="s">
        <v>674</v>
      </c>
      <c r="D115" s="152">
        <f>D116+D117+D118+D119</f>
        <v>50572826.979999997</v>
      </c>
      <c r="E115" s="152"/>
      <c r="F115" s="152"/>
      <c r="G115" s="152"/>
      <c r="H115" s="152">
        <f>H116+H117+H118+H119</f>
        <v>49962175.990000002</v>
      </c>
      <c r="I115" s="159"/>
    </row>
    <row r="116" spans="1:9" ht="23.25">
      <c r="A116" s="90" t="s">
        <v>423</v>
      </c>
      <c r="B116" s="98" t="s">
        <v>428</v>
      </c>
      <c r="C116" s="145" t="s">
        <v>675</v>
      </c>
      <c r="D116" s="154">
        <v>36683366.950000003</v>
      </c>
      <c r="E116" s="154"/>
      <c r="F116" s="154"/>
      <c r="G116" s="154"/>
      <c r="H116" s="147">
        <v>36286023.020000003</v>
      </c>
      <c r="I116" s="148"/>
    </row>
    <row r="117" spans="1:9">
      <c r="A117" s="90" t="s">
        <v>271</v>
      </c>
      <c r="B117" s="98" t="s">
        <v>429</v>
      </c>
      <c r="C117" s="145" t="s">
        <v>676</v>
      </c>
      <c r="D117" s="154">
        <v>2774100</v>
      </c>
      <c r="E117" s="154"/>
      <c r="F117" s="154"/>
      <c r="G117" s="154"/>
      <c r="H117" s="147">
        <v>2718653.22</v>
      </c>
      <c r="I117" s="148"/>
    </row>
    <row r="118" spans="1:9">
      <c r="A118" s="90" t="s">
        <v>29</v>
      </c>
      <c r="B118" s="98" t="s">
        <v>430</v>
      </c>
      <c r="C118" s="145" t="s">
        <v>677</v>
      </c>
      <c r="D118" s="154">
        <v>11115360.029999999</v>
      </c>
      <c r="E118" s="154"/>
      <c r="F118" s="154"/>
      <c r="G118" s="154"/>
      <c r="H118" s="147">
        <v>10957499.75</v>
      </c>
      <c r="I118" s="148"/>
    </row>
    <row r="119" spans="1:9" ht="23.25">
      <c r="A119" s="90" t="s">
        <v>601</v>
      </c>
      <c r="B119" s="98" t="s">
        <v>431</v>
      </c>
      <c r="C119" s="145" t="s">
        <v>445</v>
      </c>
      <c r="D119" s="154"/>
      <c r="E119" s="154"/>
      <c r="F119" s="154"/>
      <c r="G119" s="154"/>
      <c r="H119" s="147"/>
      <c r="I119" s="148"/>
    </row>
    <row r="120" spans="1:9">
      <c r="A120" s="89" t="s">
        <v>175</v>
      </c>
      <c r="B120" s="98" t="s">
        <v>432</v>
      </c>
      <c r="C120" s="145" t="s">
        <v>678</v>
      </c>
      <c r="D120" s="152">
        <f>D121+D122+D123+D124+D125+D126+D127+D128</f>
        <v>71031361.129999995</v>
      </c>
      <c r="E120" s="152"/>
      <c r="F120" s="152"/>
      <c r="G120" s="152"/>
      <c r="H120" s="152">
        <f>H121+H122+H123+H124+H125+H126+H127+H128</f>
        <v>53928798.090000004</v>
      </c>
      <c r="I120" s="159"/>
    </row>
    <row r="121" spans="1:9" ht="23.25">
      <c r="A121" s="90" t="s">
        <v>272</v>
      </c>
      <c r="B121" s="98" t="s">
        <v>433</v>
      </c>
      <c r="C121" s="145" t="s">
        <v>679</v>
      </c>
      <c r="D121" s="154">
        <v>825878.43</v>
      </c>
      <c r="E121" s="154"/>
      <c r="F121" s="154"/>
      <c r="G121" s="154"/>
      <c r="H121" s="147">
        <v>776243.54</v>
      </c>
      <c r="I121" s="148"/>
    </row>
    <row r="122" spans="1:9">
      <c r="A122" s="90" t="s">
        <v>30</v>
      </c>
      <c r="B122" s="98" t="s">
        <v>434</v>
      </c>
      <c r="C122" s="145" t="s">
        <v>680</v>
      </c>
      <c r="D122" s="154">
        <v>23498813.460000001</v>
      </c>
      <c r="E122" s="154"/>
      <c r="F122" s="154"/>
      <c r="G122" s="154"/>
      <c r="H122" s="147">
        <v>20750833.260000002</v>
      </c>
      <c r="I122" s="148"/>
    </row>
    <row r="123" spans="1:9">
      <c r="A123" s="90" t="s">
        <v>31</v>
      </c>
      <c r="B123" s="98" t="s">
        <v>435</v>
      </c>
      <c r="C123" s="145" t="s">
        <v>681</v>
      </c>
      <c r="D123" s="154">
        <v>14759626.300000001</v>
      </c>
      <c r="E123" s="154"/>
      <c r="F123" s="154"/>
      <c r="G123" s="154"/>
      <c r="H123" s="147">
        <v>906738.98</v>
      </c>
      <c r="I123" s="148"/>
    </row>
    <row r="124" spans="1:9" ht="23.25">
      <c r="A124" s="90" t="s">
        <v>273</v>
      </c>
      <c r="B124" s="98" t="s">
        <v>436</v>
      </c>
      <c r="C124" s="145" t="s">
        <v>682</v>
      </c>
      <c r="D124" s="154"/>
      <c r="E124" s="154"/>
      <c r="F124" s="154"/>
      <c r="G124" s="154"/>
      <c r="H124" s="147"/>
      <c r="I124" s="148"/>
    </row>
    <row r="125" spans="1:9">
      <c r="A125" s="90" t="s">
        <v>32</v>
      </c>
      <c r="B125" s="98" t="s">
        <v>437</v>
      </c>
      <c r="C125" s="145" t="s">
        <v>683</v>
      </c>
      <c r="D125" s="154">
        <v>18951225.82</v>
      </c>
      <c r="E125" s="154"/>
      <c r="F125" s="154"/>
      <c r="G125" s="154"/>
      <c r="H125" s="147">
        <v>22439949.859999999</v>
      </c>
      <c r="I125" s="148"/>
    </row>
    <row r="126" spans="1:9">
      <c r="A126" s="90" t="s">
        <v>33</v>
      </c>
      <c r="B126" s="98" t="s">
        <v>438</v>
      </c>
      <c r="C126" s="145" t="s">
        <v>684</v>
      </c>
      <c r="D126" s="154">
        <v>12964367.119999999</v>
      </c>
      <c r="E126" s="154"/>
      <c r="F126" s="154"/>
      <c r="G126" s="154"/>
      <c r="H126" s="147">
        <v>9023582.4499999993</v>
      </c>
      <c r="I126" s="148"/>
    </row>
    <row r="127" spans="1:9">
      <c r="A127" s="90" t="s">
        <v>274</v>
      </c>
      <c r="B127" s="98" t="s">
        <v>439</v>
      </c>
      <c r="C127" s="145" t="s">
        <v>446</v>
      </c>
      <c r="D127" s="154">
        <v>31450</v>
      </c>
      <c r="E127" s="154"/>
      <c r="F127" s="154"/>
      <c r="G127" s="154"/>
      <c r="H127" s="147">
        <v>31450</v>
      </c>
      <c r="I127" s="148"/>
    </row>
    <row r="128" spans="1:9" ht="23.25">
      <c r="A128" s="90" t="s">
        <v>275</v>
      </c>
      <c r="B128" s="98" t="s">
        <v>440</v>
      </c>
      <c r="C128" s="145" t="s">
        <v>448</v>
      </c>
      <c r="D128" s="154"/>
      <c r="E128" s="154"/>
      <c r="F128" s="154"/>
      <c r="G128" s="154"/>
      <c r="H128" s="147"/>
      <c r="I128" s="148"/>
    </row>
    <row r="129" spans="1:9">
      <c r="A129" s="89" t="s">
        <v>34</v>
      </c>
      <c r="B129" s="98" t="s">
        <v>441</v>
      </c>
      <c r="C129" s="145" t="s">
        <v>685</v>
      </c>
      <c r="D129" s="152">
        <f>D130+D131</f>
        <v>1137334.52</v>
      </c>
      <c r="E129" s="152"/>
      <c r="F129" s="152"/>
      <c r="G129" s="152"/>
      <c r="H129" s="152">
        <f>H130+H131</f>
        <v>1408731.58</v>
      </c>
      <c r="I129" s="159"/>
    </row>
    <row r="130" spans="1:9" ht="23.25">
      <c r="A130" s="90" t="s">
        <v>424</v>
      </c>
      <c r="B130" s="98" t="s">
        <v>442</v>
      </c>
      <c r="C130" s="145" t="s">
        <v>667</v>
      </c>
      <c r="D130" s="154">
        <v>1137334.52</v>
      </c>
      <c r="E130" s="154"/>
      <c r="F130" s="154"/>
      <c r="G130" s="154"/>
      <c r="H130" s="147">
        <v>1408731.58</v>
      </c>
      <c r="I130" s="148"/>
    </row>
    <row r="131" spans="1:9">
      <c r="A131" s="90" t="s">
        <v>35</v>
      </c>
      <c r="B131" s="98" t="s">
        <v>443</v>
      </c>
      <c r="C131" s="145" t="s">
        <v>668</v>
      </c>
      <c r="D131" s="154"/>
      <c r="E131" s="154"/>
      <c r="F131" s="154"/>
      <c r="G131" s="154"/>
      <c r="H131" s="147"/>
      <c r="I131" s="148"/>
    </row>
    <row r="132" spans="1:9" ht="15.75" thickBot="1">
      <c r="A132" s="89" t="s">
        <v>276</v>
      </c>
      <c r="B132" s="102" t="s">
        <v>444</v>
      </c>
      <c r="C132" s="103" t="s">
        <v>686</v>
      </c>
      <c r="D132" s="153">
        <f>D136+D137+D138+D139+D140+D141+D142+D143+D144+D145+D146</f>
        <v>444904248.97000003</v>
      </c>
      <c r="E132" s="153"/>
      <c r="F132" s="153"/>
      <c r="G132" s="153"/>
      <c r="H132" s="153">
        <f>H136+H137+H138+H139+H140+H141+H142+H143+H144+H145+H146</f>
        <v>411911615.94999999</v>
      </c>
      <c r="I132" s="222"/>
    </row>
    <row r="133" spans="1:9">
      <c r="A133" s="41"/>
      <c r="B133" s="135"/>
      <c r="C133" s="135"/>
      <c r="D133" s="42"/>
      <c r="E133" s="42"/>
      <c r="F133" s="42"/>
      <c r="G133" s="42"/>
      <c r="H133" s="42"/>
      <c r="I133" s="42" t="s">
        <v>176</v>
      </c>
    </row>
    <row r="134" spans="1:9" ht="27" customHeight="1">
      <c r="A134" s="44" t="s">
        <v>6</v>
      </c>
      <c r="B134" s="138" t="s">
        <v>7</v>
      </c>
      <c r="C134" s="138" t="s">
        <v>8</v>
      </c>
      <c r="D134" s="166" t="s">
        <v>9</v>
      </c>
      <c r="E134" s="166"/>
      <c r="F134" s="166"/>
      <c r="G134" s="166"/>
      <c r="H134" s="166" t="s">
        <v>10</v>
      </c>
      <c r="I134" s="167"/>
    </row>
    <row r="135" spans="1:9" ht="15.75" thickBot="1">
      <c r="A135" s="45">
        <v>1</v>
      </c>
      <c r="B135" s="139">
        <v>2</v>
      </c>
      <c r="C135" s="139">
        <v>3</v>
      </c>
      <c r="D135" s="157">
        <v>4</v>
      </c>
      <c r="E135" s="157"/>
      <c r="F135" s="157"/>
      <c r="G135" s="157"/>
      <c r="H135" s="157">
        <v>5</v>
      </c>
      <c r="I135" s="158"/>
    </row>
    <row r="136" spans="1:9" ht="34.5">
      <c r="A136" s="91" t="s">
        <v>621</v>
      </c>
      <c r="B136" s="100" t="s">
        <v>450</v>
      </c>
      <c r="C136" s="146" t="s">
        <v>687</v>
      </c>
      <c r="D136" s="241">
        <v>444904248.97000003</v>
      </c>
      <c r="E136" s="241"/>
      <c r="F136" s="241"/>
      <c r="G136" s="241"/>
      <c r="H136" s="237">
        <v>411911615.94999999</v>
      </c>
      <c r="I136" s="238"/>
    </row>
    <row r="137" spans="1:9" ht="23.25">
      <c r="A137" s="90" t="s">
        <v>277</v>
      </c>
      <c r="B137" s="98" t="s">
        <v>451</v>
      </c>
      <c r="C137" s="145" t="s">
        <v>688</v>
      </c>
      <c r="D137" s="154"/>
      <c r="E137" s="154"/>
      <c r="F137" s="154"/>
      <c r="G137" s="154"/>
      <c r="H137" s="216"/>
      <c r="I137" s="219"/>
    </row>
    <row r="138" spans="1:9" ht="34.5">
      <c r="A138" s="90" t="s">
        <v>278</v>
      </c>
      <c r="B138" s="98" t="s">
        <v>279</v>
      </c>
      <c r="C138" s="145" t="s">
        <v>280</v>
      </c>
      <c r="D138" s="154"/>
      <c r="E138" s="154"/>
      <c r="F138" s="154"/>
      <c r="G138" s="154"/>
      <c r="H138" s="147"/>
      <c r="I138" s="148"/>
    </row>
    <row r="139" spans="1:9" ht="23.25">
      <c r="A139" s="90" t="s">
        <v>281</v>
      </c>
      <c r="B139" s="98" t="s">
        <v>452</v>
      </c>
      <c r="C139" s="145" t="s">
        <v>465</v>
      </c>
      <c r="D139" s="154"/>
      <c r="E139" s="154"/>
      <c r="F139" s="154"/>
      <c r="G139" s="154"/>
      <c r="H139" s="147"/>
      <c r="I139" s="148"/>
    </row>
    <row r="140" spans="1:9" ht="34.5">
      <c r="A140" s="90" t="s">
        <v>282</v>
      </c>
      <c r="B140" s="98" t="s">
        <v>453</v>
      </c>
      <c r="C140" s="145" t="s">
        <v>466</v>
      </c>
      <c r="D140" s="154"/>
      <c r="E140" s="154"/>
      <c r="F140" s="154"/>
      <c r="G140" s="154"/>
      <c r="H140" s="147"/>
      <c r="I140" s="148"/>
    </row>
    <row r="141" spans="1:9" ht="34.5">
      <c r="A141" s="90" t="s">
        <v>602</v>
      </c>
      <c r="B141" s="98" t="s">
        <v>454</v>
      </c>
      <c r="C141" s="145" t="s">
        <v>467</v>
      </c>
      <c r="D141" s="154"/>
      <c r="E141" s="154"/>
      <c r="F141" s="154"/>
      <c r="G141" s="154"/>
      <c r="H141" s="147"/>
      <c r="I141" s="148"/>
    </row>
    <row r="142" spans="1:9" ht="23.25">
      <c r="A142" s="90" t="s">
        <v>283</v>
      </c>
      <c r="B142" s="98" t="s">
        <v>455</v>
      </c>
      <c r="C142" s="145" t="s">
        <v>468</v>
      </c>
      <c r="D142" s="154"/>
      <c r="E142" s="154"/>
      <c r="F142" s="154"/>
      <c r="G142" s="154"/>
      <c r="H142" s="147"/>
      <c r="I142" s="148"/>
    </row>
    <row r="143" spans="1:9" ht="34.5">
      <c r="A143" s="90" t="s">
        <v>603</v>
      </c>
      <c r="B143" s="98" t="s">
        <v>456</v>
      </c>
      <c r="C143" s="145" t="s">
        <v>469</v>
      </c>
      <c r="D143" s="154"/>
      <c r="E143" s="154"/>
      <c r="F143" s="154"/>
      <c r="G143" s="154"/>
      <c r="H143" s="147"/>
      <c r="I143" s="148"/>
    </row>
    <row r="144" spans="1:9" ht="23.25">
      <c r="A144" s="90" t="s">
        <v>284</v>
      </c>
      <c r="B144" s="98" t="s">
        <v>457</v>
      </c>
      <c r="C144" s="145" t="s">
        <v>470</v>
      </c>
      <c r="D144" s="154"/>
      <c r="E144" s="154"/>
      <c r="F144" s="154"/>
      <c r="G144" s="154"/>
      <c r="H144" s="147"/>
      <c r="I144" s="148"/>
    </row>
    <row r="145" spans="1:9" ht="34.5">
      <c r="A145" s="90" t="s">
        <v>285</v>
      </c>
      <c r="B145" s="98" t="s">
        <v>458</v>
      </c>
      <c r="C145" s="145" t="s">
        <v>471</v>
      </c>
      <c r="D145" s="154"/>
      <c r="E145" s="154"/>
      <c r="F145" s="154"/>
      <c r="G145" s="154"/>
      <c r="H145" s="147"/>
      <c r="I145" s="148"/>
    </row>
    <row r="146" spans="1:9" ht="34.5">
      <c r="A146" s="90" t="s">
        <v>604</v>
      </c>
      <c r="B146" s="98" t="s">
        <v>459</v>
      </c>
      <c r="C146" s="145" t="s">
        <v>472</v>
      </c>
      <c r="D146" s="154"/>
      <c r="E146" s="154"/>
      <c r="F146" s="154"/>
      <c r="G146" s="154"/>
      <c r="H146" s="147"/>
      <c r="I146" s="148"/>
    </row>
    <row r="147" spans="1:9">
      <c r="A147" s="89" t="s">
        <v>37</v>
      </c>
      <c r="B147" s="98" t="s">
        <v>460</v>
      </c>
      <c r="C147" s="145" t="s">
        <v>650</v>
      </c>
      <c r="D147" s="152">
        <f>D148+D149+D150</f>
        <v>26830490</v>
      </c>
      <c r="E147" s="152"/>
      <c r="F147" s="152"/>
      <c r="G147" s="152"/>
      <c r="H147" s="152">
        <f>H148+H149+H150</f>
        <v>24780390</v>
      </c>
      <c r="I147" s="159"/>
    </row>
    <row r="148" spans="1:9" ht="34.5">
      <c r="A148" s="90" t="s">
        <v>449</v>
      </c>
      <c r="B148" s="98" t="s">
        <v>461</v>
      </c>
      <c r="C148" s="145" t="s">
        <v>664</v>
      </c>
      <c r="D148" s="154">
        <v>26830490</v>
      </c>
      <c r="E148" s="154"/>
      <c r="F148" s="154"/>
      <c r="G148" s="154"/>
      <c r="H148" s="147">
        <v>24780390</v>
      </c>
      <c r="I148" s="148"/>
    </row>
    <row r="149" spans="1:9" ht="23.25">
      <c r="A149" s="90" t="s">
        <v>38</v>
      </c>
      <c r="B149" s="98" t="s">
        <v>462</v>
      </c>
      <c r="C149" s="145" t="s">
        <v>651</v>
      </c>
      <c r="D149" s="154"/>
      <c r="E149" s="154"/>
      <c r="F149" s="154"/>
      <c r="G149" s="154"/>
      <c r="H149" s="147"/>
      <c r="I149" s="148"/>
    </row>
    <row r="150" spans="1:9">
      <c r="A150" s="90" t="s">
        <v>39</v>
      </c>
      <c r="B150" s="98" t="s">
        <v>463</v>
      </c>
      <c r="C150" s="145" t="s">
        <v>652</v>
      </c>
      <c r="D150" s="154"/>
      <c r="E150" s="154"/>
      <c r="F150" s="154"/>
      <c r="G150" s="154"/>
      <c r="H150" s="147"/>
      <c r="I150" s="148"/>
    </row>
    <row r="151" spans="1:9" ht="15.75" thickBot="1">
      <c r="A151" s="89" t="s">
        <v>40</v>
      </c>
      <c r="B151" s="102" t="s">
        <v>464</v>
      </c>
      <c r="C151" s="103" t="s">
        <v>653</v>
      </c>
      <c r="D151" s="153">
        <f>D155+D156+D157+D158+D159+D160+D161</f>
        <v>16038280.210000001</v>
      </c>
      <c r="E151" s="153"/>
      <c r="F151" s="153"/>
      <c r="G151" s="153"/>
      <c r="H151" s="153">
        <f>H155+H156+H157+H158+H159+H160+H161</f>
        <v>15309077.83</v>
      </c>
      <c r="I151" s="222"/>
    </row>
    <row r="152" spans="1:9">
      <c r="A152" s="41"/>
      <c r="B152" s="135"/>
      <c r="C152" s="135"/>
      <c r="D152" s="42"/>
      <c r="E152" s="42"/>
      <c r="F152" s="42"/>
      <c r="G152" s="42"/>
      <c r="H152" s="42"/>
      <c r="I152" s="42" t="s">
        <v>64</v>
      </c>
    </row>
    <row r="153" spans="1:9" ht="27" customHeight="1">
      <c r="A153" s="44" t="s">
        <v>6</v>
      </c>
      <c r="B153" s="138" t="s">
        <v>7</v>
      </c>
      <c r="C153" s="138" t="s">
        <v>8</v>
      </c>
      <c r="D153" s="166" t="s">
        <v>9</v>
      </c>
      <c r="E153" s="166"/>
      <c r="F153" s="166"/>
      <c r="G153" s="166"/>
      <c r="H153" s="166" t="s">
        <v>10</v>
      </c>
      <c r="I153" s="167"/>
    </row>
    <row r="154" spans="1:9" ht="15.75" thickBot="1">
      <c r="A154" s="45">
        <v>1</v>
      </c>
      <c r="B154" s="139">
        <v>2</v>
      </c>
      <c r="C154" s="139">
        <v>3</v>
      </c>
      <c r="D154" s="157">
        <v>4</v>
      </c>
      <c r="E154" s="157"/>
      <c r="F154" s="157"/>
      <c r="G154" s="157"/>
      <c r="H154" s="157">
        <v>5</v>
      </c>
      <c r="I154" s="158"/>
    </row>
    <row r="155" spans="1:9" ht="34.5">
      <c r="A155" s="90" t="s">
        <v>473</v>
      </c>
      <c r="B155" s="100" t="s">
        <v>475</v>
      </c>
      <c r="C155" s="146" t="s">
        <v>665</v>
      </c>
      <c r="D155" s="169"/>
      <c r="E155" s="169"/>
      <c r="F155" s="169"/>
      <c r="G155" s="169"/>
      <c r="H155" s="169"/>
      <c r="I155" s="170"/>
    </row>
    <row r="156" spans="1:9" ht="23.25">
      <c r="A156" s="90" t="s">
        <v>605</v>
      </c>
      <c r="B156" s="98" t="s">
        <v>476</v>
      </c>
      <c r="C156" s="145" t="s">
        <v>649</v>
      </c>
      <c r="D156" s="154">
        <v>12801019</v>
      </c>
      <c r="E156" s="154"/>
      <c r="F156" s="154"/>
      <c r="G156" s="154"/>
      <c r="H156" s="147">
        <v>12144840</v>
      </c>
      <c r="I156" s="148"/>
    </row>
    <row r="157" spans="1:9" ht="23.25">
      <c r="A157" s="90" t="s">
        <v>286</v>
      </c>
      <c r="B157" s="98" t="s">
        <v>477</v>
      </c>
      <c r="C157" s="145" t="s">
        <v>485</v>
      </c>
      <c r="D157" s="154"/>
      <c r="E157" s="154"/>
      <c r="F157" s="154"/>
      <c r="G157" s="154"/>
      <c r="H157" s="147"/>
      <c r="I157" s="148"/>
    </row>
    <row r="158" spans="1:9" ht="23.25">
      <c r="A158" s="90" t="s">
        <v>287</v>
      </c>
      <c r="B158" s="98" t="s">
        <v>478</v>
      </c>
      <c r="C158" s="145" t="s">
        <v>486</v>
      </c>
      <c r="D158" s="154">
        <v>3043269.15</v>
      </c>
      <c r="E158" s="154"/>
      <c r="F158" s="154"/>
      <c r="G158" s="154"/>
      <c r="H158" s="147">
        <v>3019585.93</v>
      </c>
      <c r="I158" s="148"/>
    </row>
    <row r="159" spans="1:9" ht="34.5">
      <c r="A159" s="90" t="s">
        <v>606</v>
      </c>
      <c r="B159" s="98" t="s">
        <v>479</v>
      </c>
      <c r="C159" s="145" t="s">
        <v>487</v>
      </c>
      <c r="D159" s="154"/>
      <c r="E159" s="154"/>
      <c r="F159" s="154"/>
      <c r="G159" s="154"/>
      <c r="H159" s="147"/>
      <c r="I159" s="148"/>
    </row>
    <row r="160" spans="1:9" ht="23.25">
      <c r="A160" s="90" t="s">
        <v>288</v>
      </c>
      <c r="B160" s="98" t="s">
        <v>480</v>
      </c>
      <c r="C160" s="145" t="s">
        <v>488</v>
      </c>
      <c r="D160" s="154">
        <v>193992.06</v>
      </c>
      <c r="E160" s="154"/>
      <c r="F160" s="154"/>
      <c r="G160" s="154"/>
      <c r="H160" s="147">
        <v>144651.9</v>
      </c>
      <c r="I160" s="148"/>
    </row>
    <row r="161" spans="1:9">
      <c r="A161" s="90" t="s">
        <v>289</v>
      </c>
      <c r="B161" s="98" t="s">
        <v>481</v>
      </c>
      <c r="C161" s="145" t="s">
        <v>489</v>
      </c>
      <c r="D161" s="154"/>
      <c r="E161" s="154"/>
      <c r="F161" s="154"/>
      <c r="G161" s="154"/>
      <c r="H161" s="147"/>
      <c r="I161" s="148"/>
    </row>
    <row r="162" spans="1:9">
      <c r="A162" s="89" t="s">
        <v>41</v>
      </c>
      <c r="B162" s="98" t="s">
        <v>482</v>
      </c>
      <c r="C162" s="145" t="s">
        <v>654</v>
      </c>
      <c r="D162" s="152">
        <f>D163</f>
        <v>0</v>
      </c>
      <c r="E162" s="152"/>
      <c r="F162" s="152"/>
      <c r="G162" s="152"/>
      <c r="H162" s="152">
        <f>H163</f>
        <v>0</v>
      </c>
      <c r="I162" s="159"/>
    </row>
    <row r="163" spans="1:9" ht="23.25">
      <c r="A163" s="90" t="s">
        <v>474</v>
      </c>
      <c r="B163" s="98" t="s">
        <v>483</v>
      </c>
      <c r="C163" s="145" t="s">
        <v>655</v>
      </c>
      <c r="D163" s="154"/>
      <c r="E163" s="154"/>
      <c r="F163" s="154"/>
      <c r="G163" s="154"/>
      <c r="H163" s="147"/>
      <c r="I163" s="148"/>
    </row>
    <row r="164" spans="1:9" ht="23.25">
      <c r="A164" s="89" t="s">
        <v>290</v>
      </c>
      <c r="B164" s="98" t="s">
        <v>296</v>
      </c>
      <c r="C164" s="145" t="s">
        <v>303</v>
      </c>
      <c r="D164" s="152">
        <f>D165+D166+D167+D168+D169+D170</f>
        <v>13128603.4</v>
      </c>
      <c r="E164" s="152"/>
      <c r="F164" s="152"/>
      <c r="G164" s="152"/>
      <c r="H164" s="152">
        <f>H165+H166+H167+H168+H169+H170</f>
        <v>1003582.66</v>
      </c>
      <c r="I164" s="159"/>
    </row>
    <row r="165" spans="1:9" ht="34.5">
      <c r="A165" s="90" t="s">
        <v>622</v>
      </c>
      <c r="B165" s="98" t="s">
        <v>297</v>
      </c>
      <c r="C165" s="145" t="s">
        <v>304</v>
      </c>
      <c r="D165" s="154">
        <v>13128603.4</v>
      </c>
      <c r="E165" s="154"/>
      <c r="F165" s="154"/>
      <c r="G165" s="154"/>
      <c r="H165" s="147">
        <v>952498.66</v>
      </c>
      <c r="I165" s="148"/>
    </row>
    <row r="166" spans="1:9" ht="23.25">
      <c r="A166" s="90" t="s">
        <v>291</v>
      </c>
      <c r="B166" s="98" t="s">
        <v>298</v>
      </c>
      <c r="C166" s="145" t="s">
        <v>305</v>
      </c>
      <c r="D166" s="154"/>
      <c r="E166" s="154"/>
      <c r="F166" s="154"/>
      <c r="G166" s="154"/>
      <c r="H166" s="147"/>
      <c r="I166" s="148"/>
    </row>
    <row r="167" spans="1:9" ht="34.5">
      <c r="A167" s="90" t="s">
        <v>292</v>
      </c>
      <c r="B167" s="98" t="s">
        <v>299</v>
      </c>
      <c r="C167" s="145" t="s">
        <v>306</v>
      </c>
      <c r="D167" s="154"/>
      <c r="E167" s="154"/>
      <c r="F167" s="154"/>
      <c r="G167" s="154"/>
      <c r="H167" s="147"/>
      <c r="I167" s="148"/>
    </row>
    <row r="168" spans="1:9" ht="23.25">
      <c r="A168" s="90" t="s">
        <v>293</v>
      </c>
      <c r="B168" s="98" t="s">
        <v>300</v>
      </c>
      <c r="C168" s="145" t="s">
        <v>307</v>
      </c>
      <c r="D168" s="154"/>
      <c r="E168" s="154"/>
      <c r="F168" s="154"/>
      <c r="G168" s="154"/>
      <c r="H168" s="147"/>
      <c r="I168" s="148"/>
    </row>
    <row r="169" spans="1:9" ht="34.5">
      <c r="A169" s="90" t="s">
        <v>294</v>
      </c>
      <c r="B169" s="98" t="s">
        <v>301</v>
      </c>
      <c r="C169" s="145" t="s">
        <v>308</v>
      </c>
      <c r="D169" s="154"/>
      <c r="E169" s="154"/>
      <c r="F169" s="154"/>
      <c r="G169" s="154"/>
      <c r="H169" s="147">
        <v>3081</v>
      </c>
      <c r="I169" s="148"/>
    </row>
    <row r="170" spans="1:9" ht="34.5">
      <c r="A170" s="90" t="s">
        <v>295</v>
      </c>
      <c r="B170" s="98" t="s">
        <v>302</v>
      </c>
      <c r="C170" s="145" t="s">
        <v>309</v>
      </c>
      <c r="D170" s="154"/>
      <c r="E170" s="154"/>
      <c r="F170" s="154"/>
      <c r="G170" s="154"/>
      <c r="H170" s="147">
        <v>48003</v>
      </c>
      <c r="I170" s="148"/>
    </row>
    <row r="171" spans="1:9" ht="15.75" thickBot="1">
      <c r="A171" s="89" t="s">
        <v>42</v>
      </c>
      <c r="B171" s="102" t="s">
        <v>484</v>
      </c>
      <c r="C171" s="103" t="s">
        <v>656</v>
      </c>
      <c r="D171" s="153">
        <f>D175+D176+D177+D178+D179+D180+D181+D182+D183</f>
        <v>11195740.279999999</v>
      </c>
      <c r="E171" s="153"/>
      <c r="F171" s="153"/>
      <c r="G171" s="153"/>
      <c r="H171" s="153">
        <f>H175+H176+H177+H178+H179+H180+H181+H182+H183</f>
        <v>5410268.6900000004</v>
      </c>
      <c r="I171" s="222"/>
    </row>
    <row r="172" spans="1:9">
      <c r="A172" s="41"/>
      <c r="B172" s="135"/>
      <c r="C172" s="135"/>
      <c r="D172" s="42"/>
      <c r="E172" s="42"/>
      <c r="F172" s="42"/>
      <c r="G172" s="42"/>
      <c r="H172" s="42"/>
      <c r="I172" s="42" t="s">
        <v>109</v>
      </c>
    </row>
    <row r="173" spans="1:9" ht="27" customHeight="1">
      <c r="A173" s="44" t="s">
        <v>6</v>
      </c>
      <c r="B173" s="138" t="s">
        <v>7</v>
      </c>
      <c r="C173" s="138" t="s">
        <v>8</v>
      </c>
      <c r="D173" s="166" t="s">
        <v>9</v>
      </c>
      <c r="E173" s="166"/>
      <c r="F173" s="166"/>
      <c r="G173" s="166"/>
      <c r="H173" s="166" t="s">
        <v>10</v>
      </c>
      <c r="I173" s="167"/>
    </row>
    <row r="174" spans="1:9" ht="15.75" thickBot="1">
      <c r="A174" s="45">
        <v>1</v>
      </c>
      <c r="B174" s="139">
        <v>2</v>
      </c>
      <c r="C174" s="139">
        <v>3</v>
      </c>
      <c r="D174" s="157">
        <v>4</v>
      </c>
      <c r="E174" s="157"/>
      <c r="F174" s="157"/>
      <c r="G174" s="157"/>
      <c r="H174" s="157">
        <v>5</v>
      </c>
      <c r="I174" s="158"/>
    </row>
    <row r="175" spans="1:9" ht="23.25">
      <c r="A175" s="91" t="s">
        <v>310</v>
      </c>
      <c r="B175" s="100" t="s">
        <v>490</v>
      </c>
      <c r="C175" s="146" t="s">
        <v>164</v>
      </c>
      <c r="D175" s="169">
        <v>42231</v>
      </c>
      <c r="E175" s="169"/>
      <c r="F175" s="169"/>
      <c r="G175" s="169"/>
      <c r="H175" s="169">
        <v>67876</v>
      </c>
      <c r="I175" s="170"/>
    </row>
    <row r="176" spans="1:9" ht="23.25">
      <c r="A176" s="90" t="s">
        <v>169</v>
      </c>
      <c r="B176" s="98" t="s">
        <v>491</v>
      </c>
      <c r="C176" s="145" t="s">
        <v>165</v>
      </c>
      <c r="D176" s="154">
        <v>9.4600000000000009</v>
      </c>
      <c r="E176" s="154"/>
      <c r="F176" s="154"/>
      <c r="G176" s="154"/>
      <c r="H176" s="147">
        <v>1823.39</v>
      </c>
      <c r="I176" s="148"/>
    </row>
    <row r="177" spans="1:9" ht="23.25">
      <c r="A177" s="90" t="s">
        <v>170</v>
      </c>
      <c r="B177" s="98" t="s">
        <v>492</v>
      </c>
      <c r="C177" s="145" t="s">
        <v>166</v>
      </c>
      <c r="D177" s="154">
        <v>34.119999999999997</v>
      </c>
      <c r="E177" s="154"/>
      <c r="F177" s="154"/>
      <c r="G177" s="154"/>
      <c r="H177" s="147">
        <v>7.62</v>
      </c>
      <c r="I177" s="148"/>
    </row>
    <row r="178" spans="1:9">
      <c r="A178" s="90" t="s">
        <v>171</v>
      </c>
      <c r="B178" s="98" t="s">
        <v>493</v>
      </c>
      <c r="C178" s="145" t="s">
        <v>167</v>
      </c>
      <c r="D178" s="154"/>
      <c r="E178" s="154"/>
      <c r="F178" s="154"/>
      <c r="G178" s="154"/>
      <c r="H178" s="147"/>
      <c r="I178" s="148"/>
    </row>
    <row r="179" spans="1:9">
      <c r="A179" s="90" t="s">
        <v>172</v>
      </c>
      <c r="B179" s="98" t="s">
        <v>494</v>
      </c>
      <c r="C179" s="145" t="s">
        <v>168</v>
      </c>
      <c r="D179" s="154">
        <v>150000</v>
      </c>
      <c r="E179" s="154"/>
      <c r="F179" s="154"/>
      <c r="G179" s="154"/>
      <c r="H179" s="147"/>
      <c r="I179" s="148"/>
    </row>
    <row r="180" spans="1:9" ht="23.25">
      <c r="A180" s="90" t="s">
        <v>607</v>
      </c>
      <c r="B180" s="98" t="s">
        <v>495</v>
      </c>
      <c r="C180" s="145" t="s">
        <v>511</v>
      </c>
      <c r="D180" s="154">
        <v>45000</v>
      </c>
      <c r="E180" s="154"/>
      <c r="F180" s="154"/>
      <c r="G180" s="154"/>
      <c r="H180" s="147">
        <v>110200</v>
      </c>
      <c r="I180" s="148"/>
    </row>
    <row r="181" spans="1:9">
      <c r="A181" s="90" t="s">
        <v>311</v>
      </c>
      <c r="B181" s="98" t="s">
        <v>496</v>
      </c>
      <c r="C181" s="145" t="s">
        <v>512</v>
      </c>
      <c r="D181" s="154">
        <v>10958465.699999999</v>
      </c>
      <c r="E181" s="154"/>
      <c r="F181" s="154"/>
      <c r="G181" s="154"/>
      <c r="H181" s="147">
        <v>5230361.68</v>
      </c>
      <c r="I181" s="148"/>
    </row>
    <row r="182" spans="1:9" ht="23.25">
      <c r="A182" s="90" t="s">
        <v>312</v>
      </c>
      <c r="B182" s="98" t="s">
        <v>497</v>
      </c>
      <c r="C182" s="145" t="s">
        <v>513</v>
      </c>
      <c r="D182" s="154"/>
      <c r="E182" s="154"/>
      <c r="F182" s="154"/>
      <c r="G182" s="154"/>
      <c r="H182" s="147"/>
      <c r="I182" s="148"/>
    </row>
    <row r="183" spans="1:9" ht="23.25">
      <c r="A183" s="90" t="s">
        <v>608</v>
      </c>
      <c r="B183" s="98" t="s">
        <v>498</v>
      </c>
      <c r="C183" s="145" t="s">
        <v>514</v>
      </c>
      <c r="D183" s="154"/>
      <c r="E183" s="154"/>
      <c r="F183" s="154"/>
      <c r="G183" s="154"/>
      <c r="H183" s="147"/>
      <c r="I183" s="148"/>
    </row>
    <row r="184" spans="1:9">
      <c r="A184" s="89" t="s">
        <v>618</v>
      </c>
      <c r="B184" s="98" t="s">
        <v>609</v>
      </c>
      <c r="C184" s="145" t="s">
        <v>617</v>
      </c>
      <c r="D184" s="152">
        <f>D185+D186+D187+D188+D189+D190+D191</f>
        <v>881602.87</v>
      </c>
      <c r="E184" s="152"/>
      <c r="F184" s="152"/>
      <c r="G184" s="152"/>
      <c r="H184" s="152">
        <f>H185+H186+H187+H188+H189+H190+H191</f>
        <v>816109.28</v>
      </c>
      <c r="I184" s="159"/>
    </row>
    <row r="185" spans="1:9" ht="34.5">
      <c r="A185" s="90" t="s">
        <v>313</v>
      </c>
      <c r="B185" s="98" t="s">
        <v>610</v>
      </c>
      <c r="C185" s="145" t="s">
        <v>515</v>
      </c>
      <c r="D185" s="154"/>
      <c r="E185" s="154"/>
      <c r="F185" s="154"/>
      <c r="G185" s="154"/>
      <c r="H185" s="147"/>
      <c r="I185" s="148"/>
    </row>
    <row r="186" spans="1:9">
      <c r="A186" s="90" t="s">
        <v>247</v>
      </c>
      <c r="B186" s="98" t="s">
        <v>611</v>
      </c>
      <c r="C186" s="145" t="s">
        <v>516</v>
      </c>
      <c r="D186" s="154"/>
      <c r="E186" s="154"/>
      <c r="F186" s="154"/>
      <c r="G186" s="154"/>
      <c r="H186" s="147"/>
      <c r="I186" s="148"/>
    </row>
    <row r="187" spans="1:9">
      <c r="A187" s="90" t="s">
        <v>248</v>
      </c>
      <c r="B187" s="98" t="s">
        <v>612</v>
      </c>
      <c r="C187" s="145" t="s">
        <v>517</v>
      </c>
      <c r="D187" s="154"/>
      <c r="E187" s="154"/>
      <c r="F187" s="154"/>
      <c r="G187" s="154"/>
      <c r="H187" s="147"/>
      <c r="I187" s="148"/>
    </row>
    <row r="188" spans="1:9">
      <c r="A188" s="90" t="s">
        <v>249</v>
      </c>
      <c r="B188" s="98" t="s">
        <v>613</v>
      </c>
      <c r="C188" s="145" t="s">
        <v>518</v>
      </c>
      <c r="D188" s="154"/>
      <c r="E188" s="154"/>
      <c r="F188" s="154"/>
      <c r="G188" s="154"/>
      <c r="H188" s="147"/>
      <c r="I188" s="148"/>
    </row>
    <row r="189" spans="1:9">
      <c r="A189" s="90" t="s">
        <v>250</v>
      </c>
      <c r="B189" s="98" t="s">
        <v>614</v>
      </c>
      <c r="C189" s="145" t="s">
        <v>519</v>
      </c>
      <c r="D189" s="154"/>
      <c r="E189" s="154"/>
      <c r="F189" s="154"/>
      <c r="G189" s="154"/>
      <c r="H189" s="147"/>
      <c r="I189" s="148"/>
    </row>
    <row r="190" spans="1:9">
      <c r="A190" s="90" t="s">
        <v>314</v>
      </c>
      <c r="B190" s="98" t="s">
        <v>615</v>
      </c>
      <c r="C190" s="145" t="s">
        <v>520</v>
      </c>
      <c r="D190" s="154">
        <v>768480.36</v>
      </c>
      <c r="E190" s="154"/>
      <c r="F190" s="154"/>
      <c r="G190" s="154"/>
      <c r="H190" s="147">
        <v>588004.17000000004</v>
      </c>
      <c r="I190" s="148"/>
    </row>
    <row r="191" spans="1:9">
      <c r="A191" s="90" t="s">
        <v>316</v>
      </c>
      <c r="B191" s="98" t="s">
        <v>616</v>
      </c>
      <c r="C191" s="145" t="s">
        <v>522</v>
      </c>
      <c r="D191" s="154">
        <v>113122.51</v>
      </c>
      <c r="E191" s="154"/>
      <c r="F191" s="154"/>
      <c r="G191" s="154"/>
      <c r="H191" s="147">
        <v>228105.11</v>
      </c>
      <c r="I191" s="148"/>
    </row>
    <row r="192" spans="1:9">
      <c r="A192" s="88" t="s">
        <v>43</v>
      </c>
      <c r="B192" s="98" t="s">
        <v>499</v>
      </c>
      <c r="C192" s="131"/>
      <c r="D192" s="162">
        <f>D193+D201</f>
        <v>15136140.23</v>
      </c>
      <c r="E192" s="162"/>
      <c r="F192" s="162"/>
      <c r="G192" s="162"/>
      <c r="H192" s="162">
        <f>H193+H201</f>
        <v>9300154.7599999998</v>
      </c>
      <c r="I192" s="165"/>
    </row>
    <row r="193" spans="1:9" ht="23.25">
      <c r="A193" s="89" t="s">
        <v>320</v>
      </c>
      <c r="B193" s="98" t="s">
        <v>500</v>
      </c>
      <c r="C193" s="131"/>
      <c r="D193" s="152">
        <f>D194+D195+D196+D197+D200</f>
        <v>15111140.23</v>
      </c>
      <c r="E193" s="152"/>
      <c r="F193" s="152"/>
      <c r="G193" s="152"/>
      <c r="H193" s="152">
        <f>H194+H195+H196+H197+H200</f>
        <v>9300154.7599999998</v>
      </c>
      <c r="I193" s="159"/>
    </row>
    <row r="194" spans="1:9" ht="23.25">
      <c r="A194" s="90" t="s">
        <v>319</v>
      </c>
      <c r="B194" s="98" t="s">
        <v>501</v>
      </c>
      <c r="C194" s="145" t="s">
        <v>657</v>
      </c>
      <c r="D194" s="154">
        <v>15108141.23</v>
      </c>
      <c r="E194" s="154"/>
      <c r="F194" s="154"/>
      <c r="G194" s="154"/>
      <c r="H194" s="147">
        <v>9201467.8800000008</v>
      </c>
      <c r="I194" s="148"/>
    </row>
    <row r="195" spans="1:9">
      <c r="A195" s="90" t="s">
        <v>20</v>
      </c>
      <c r="B195" s="98" t="s">
        <v>502</v>
      </c>
      <c r="C195" s="145" t="s">
        <v>658</v>
      </c>
      <c r="D195" s="154"/>
      <c r="E195" s="154"/>
      <c r="F195" s="154"/>
      <c r="G195" s="154"/>
      <c r="H195" s="147"/>
      <c r="I195" s="148"/>
    </row>
    <row r="196" spans="1:9">
      <c r="A196" s="90" t="s">
        <v>21</v>
      </c>
      <c r="B196" s="98" t="s">
        <v>503</v>
      </c>
      <c r="C196" s="145" t="s">
        <v>659</v>
      </c>
      <c r="D196" s="154"/>
      <c r="E196" s="154"/>
      <c r="F196" s="154"/>
      <c r="G196" s="154"/>
      <c r="H196" s="147"/>
      <c r="I196" s="148"/>
    </row>
    <row r="197" spans="1:9">
      <c r="A197" s="90" t="s">
        <v>22</v>
      </c>
      <c r="B197" s="98" t="s">
        <v>504</v>
      </c>
      <c r="C197" s="145" t="s">
        <v>617</v>
      </c>
      <c r="D197" s="160">
        <f>D198+D199</f>
        <v>2999</v>
      </c>
      <c r="E197" s="160"/>
      <c r="F197" s="160"/>
      <c r="G197" s="160"/>
      <c r="H197" s="160">
        <f>H198+H199</f>
        <v>98686.88</v>
      </c>
      <c r="I197" s="161"/>
    </row>
    <row r="198" spans="1:9" ht="23.25">
      <c r="A198" s="93" t="s">
        <v>619</v>
      </c>
      <c r="B198" s="98" t="s">
        <v>505</v>
      </c>
      <c r="C198" s="145" t="s">
        <v>520</v>
      </c>
      <c r="D198" s="154"/>
      <c r="E198" s="154"/>
      <c r="F198" s="154"/>
      <c r="G198" s="154"/>
      <c r="H198" s="147">
        <v>10033.01</v>
      </c>
      <c r="I198" s="148"/>
    </row>
    <row r="199" spans="1:9">
      <c r="A199" s="93" t="s">
        <v>315</v>
      </c>
      <c r="B199" s="98" t="s">
        <v>506</v>
      </c>
      <c r="C199" s="145" t="s">
        <v>521</v>
      </c>
      <c r="D199" s="154">
        <v>2999</v>
      </c>
      <c r="E199" s="154"/>
      <c r="F199" s="154"/>
      <c r="G199" s="154"/>
      <c r="H199" s="147">
        <v>88653.87</v>
      </c>
      <c r="I199" s="148"/>
    </row>
    <row r="200" spans="1:9">
      <c r="A200" s="89" t="s">
        <v>317</v>
      </c>
      <c r="B200" s="98" t="s">
        <v>507</v>
      </c>
      <c r="C200" s="145" t="s">
        <v>447</v>
      </c>
      <c r="D200" s="154"/>
      <c r="E200" s="154"/>
      <c r="F200" s="154"/>
      <c r="G200" s="154"/>
      <c r="H200" s="147"/>
      <c r="I200" s="148"/>
    </row>
    <row r="201" spans="1:9">
      <c r="A201" s="89" t="s">
        <v>318</v>
      </c>
      <c r="B201" s="98" t="s">
        <v>508</v>
      </c>
      <c r="C201" s="131"/>
      <c r="D201" s="152">
        <f>D202+D203+D207+D217</f>
        <v>25000</v>
      </c>
      <c r="E201" s="152"/>
      <c r="F201" s="152"/>
      <c r="G201" s="152"/>
      <c r="H201" s="152">
        <f>H202+H203+H207+H217</f>
        <v>0</v>
      </c>
      <c r="I201" s="159"/>
    </row>
    <row r="202" spans="1:9" ht="23.25">
      <c r="A202" s="90" t="s">
        <v>323</v>
      </c>
      <c r="B202" s="98" t="s">
        <v>509</v>
      </c>
      <c r="C202" s="145" t="s">
        <v>523</v>
      </c>
      <c r="D202" s="154"/>
      <c r="E202" s="154"/>
      <c r="F202" s="154"/>
      <c r="G202" s="154"/>
      <c r="H202" s="147"/>
      <c r="I202" s="148"/>
    </row>
    <row r="203" spans="1:9" ht="15.75" thickBot="1">
      <c r="A203" s="86" t="s">
        <v>255</v>
      </c>
      <c r="B203" s="102" t="s">
        <v>510</v>
      </c>
      <c r="C203" s="103" t="s">
        <v>524</v>
      </c>
      <c r="D203" s="168">
        <v>25000</v>
      </c>
      <c r="E203" s="168"/>
      <c r="F203" s="168"/>
      <c r="G203" s="168"/>
      <c r="H203" s="163"/>
      <c r="I203" s="164"/>
    </row>
    <row r="204" spans="1:9">
      <c r="A204" s="41"/>
      <c r="B204" s="135"/>
      <c r="C204" s="135"/>
      <c r="D204" s="46"/>
      <c r="E204" s="46"/>
      <c r="F204" s="46"/>
      <c r="G204" s="46"/>
      <c r="H204" s="46"/>
      <c r="I204" s="43" t="s">
        <v>173</v>
      </c>
    </row>
    <row r="205" spans="1:9" ht="30" customHeight="1">
      <c r="A205" s="44" t="s">
        <v>6</v>
      </c>
      <c r="B205" s="138" t="s">
        <v>7</v>
      </c>
      <c r="C205" s="138" t="s">
        <v>8</v>
      </c>
      <c r="D205" s="166" t="s">
        <v>9</v>
      </c>
      <c r="E205" s="166"/>
      <c r="F205" s="166"/>
      <c r="G205" s="166"/>
      <c r="H205" s="166" t="s">
        <v>45</v>
      </c>
      <c r="I205" s="167"/>
    </row>
    <row r="206" spans="1:9" ht="15.75" thickBot="1">
      <c r="A206" s="45">
        <v>1</v>
      </c>
      <c r="B206" s="139">
        <v>2</v>
      </c>
      <c r="C206" s="139">
        <v>3</v>
      </c>
      <c r="D206" s="157">
        <v>4</v>
      </c>
      <c r="E206" s="157"/>
      <c r="F206" s="157"/>
      <c r="G206" s="157"/>
      <c r="H206" s="157">
        <v>5</v>
      </c>
      <c r="I206" s="158"/>
    </row>
    <row r="207" spans="1:9">
      <c r="A207" s="118" t="s">
        <v>598</v>
      </c>
      <c r="B207" s="100" t="s">
        <v>526</v>
      </c>
      <c r="C207" s="146" t="s">
        <v>542</v>
      </c>
      <c r="D207" s="149">
        <f>D208+D209+D210+D211+D212+D213+D214+D215+D216</f>
        <v>0</v>
      </c>
      <c r="E207" s="149"/>
      <c r="F207" s="149"/>
      <c r="G207" s="149"/>
      <c r="H207" s="150">
        <f>H208+H209+H210+H211+H212+H213+H214+H215+H216</f>
        <v>0</v>
      </c>
      <c r="I207" s="151"/>
    </row>
    <row r="208" spans="1:9" ht="23.25">
      <c r="A208" s="86" t="s">
        <v>321</v>
      </c>
      <c r="B208" s="98" t="s">
        <v>527</v>
      </c>
      <c r="C208" s="145" t="s">
        <v>543</v>
      </c>
      <c r="D208" s="154"/>
      <c r="E208" s="154"/>
      <c r="F208" s="154"/>
      <c r="G208" s="154"/>
      <c r="H208" s="147"/>
      <c r="I208" s="148"/>
    </row>
    <row r="209" spans="1:10">
      <c r="A209" s="86" t="s">
        <v>322</v>
      </c>
      <c r="B209" s="98" t="s">
        <v>528</v>
      </c>
      <c r="C209" s="145" t="s">
        <v>544</v>
      </c>
      <c r="D209" s="154"/>
      <c r="E209" s="154"/>
      <c r="F209" s="154"/>
      <c r="G209" s="154"/>
      <c r="H209" s="147"/>
      <c r="I209" s="148"/>
    </row>
    <row r="210" spans="1:10" ht="23.25">
      <c r="A210" s="86" t="s">
        <v>324</v>
      </c>
      <c r="B210" s="98" t="s">
        <v>529</v>
      </c>
      <c r="C210" s="145" t="s">
        <v>545</v>
      </c>
      <c r="D210" s="154"/>
      <c r="E210" s="154"/>
      <c r="F210" s="154"/>
      <c r="G210" s="154"/>
      <c r="H210" s="147"/>
      <c r="I210" s="148"/>
    </row>
    <row r="211" spans="1:10">
      <c r="A211" s="86" t="s">
        <v>325</v>
      </c>
      <c r="B211" s="98" t="s">
        <v>530</v>
      </c>
      <c r="C211" s="145" t="s">
        <v>546</v>
      </c>
      <c r="D211" s="154"/>
      <c r="E211" s="154"/>
      <c r="F211" s="154"/>
      <c r="G211" s="154"/>
      <c r="H211" s="147"/>
      <c r="I211" s="148"/>
    </row>
    <row r="212" spans="1:10">
      <c r="A212" s="86" t="s">
        <v>326</v>
      </c>
      <c r="B212" s="98" t="s">
        <v>531</v>
      </c>
      <c r="C212" s="145" t="s">
        <v>547</v>
      </c>
      <c r="D212" s="154"/>
      <c r="E212" s="154"/>
      <c r="F212" s="154"/>
      <c r="G212" s="154"/>
      <c r="H212" s="147"/>
      <c r="I212" s="148"/>
    </row>
    <row r="213" spans="1:10" ht="23.25">
      <c r="A213" s="86" t="s">
        <v>327</v>
      </c>
      <c r="B213" s="98" t="s">
        <v>532</v>
      </c>
      <c r="C213" s="145" t="s">
        <v>548</v>
      </c>
      <c r="D213" s="154"/>
      <c r="E213" s="154"/>
      <c r="F213" s="154"/>
      <c r="G213" s="154"/>
      <c r="H213" s="147"/>
      <c r="I213" s="148"/>
    </row>
    <row r="214" spans="1:10">
      <c r="A214" s="86" t="s">
        <v>328</v>
      </c>
      <c r="B214" s="98" t="s">
        <v>533</v>
      </c>
      <c r="C214" s="145" t="s">
        <v>549</v>
      </c>
      <c r="D214" s="154"/>
      <c r="E214" s="154"/>
      <c r="F214" s="154"/>
      <c r="G214" s="154"/>
      <c r="H214" s="147"/>
      <c r="I214" s="148"/>
    </row>
    <row r="215" spans="1:10" ht="23.25">
      <c r="A215" s="86" t="s">
        <v>329</v>
      </c>
      <c r="B215" s="98" t="s">
        <v>534</v>
      </c>
      <c r="C215" s="145" t="s">
        <v>550</v>
      </c>
      <c r="D215" s="154"/>
      <c r="E215" s="154"/>
      <c r="F215" s="154"/>
      <c r="G215" s="154"/>
      <c r="H215" s="147"/>
      <c r="I215" s="148"/>
    </row>
    <row r="216" spans="1:10">
      <c r="A216" s="86" t="s">
        <v>330</v>
      </c>
      <c r="B216" s="98" t="s">
        <v>535</v>
      </c>
      <c r="C216" s="145" t="s">
        <v>551</v>
      </c>
      <c r="D216" s="154"/>
      <c r="E216" s="154"/>
      <c r="F216" s="154"/>
      <c r="G216" s="154"/>
      <c r="H216" s="147"/>
      <c r="I216" s="148"/>
    </row>
    <row r="217" spans="1:10">
      <c r="A217" s="89" t="s">
        <v>331</v>
      </c>
      <c r="B217" s="98" t="s">
        <v>536</v>
      </c>
      <c r="C217" s="145" t="s">
        <v>552</v>
      </c>
      <c r="D217" s="154"/>
      <c r="E217" s="154"/>
      <c r="F217" s="154"/>
      <c r="G217" s="154"/>
      <c r="H217" s="147"/>
      <c r="I217" s="148"/>
    </row>
    <row r="218" spans="1:10">
      <c r="A218" s="88" t="s">
        <v>46</v>
      </c>
      <c r="B218" s="98" t="s">
        <v>537</v>
      </c>
      <c r="C218" s="131"/>
      <c r="D218" s="162">
        <f>D219</f>
        <v>27178900</v>
      </c>
      <c r="E218" s="162"/>
      <c r="F218" s="162"/>
      <c r="G218" s="162"/>
      <c r="H218" s="162">
        <f>H219</f>
        <v>19621000</v>
      </c>
      <c r="I218" s="165"/>
    </row>
    <row r="219" spans="1:10" ht="23.25">
      <c r="A219" s="89" t="s">
        <v>332</v>
      </c>
      <c r="B219" s="98" t="s">
        <v>538</v>
      </c>
      <c r="C219" s="145" t="s">
        <v>105</v>
      </c>
      <c r="D219" s="152">
        <f>D220+D221</f>
        <v>27178900</v>
      </c>
      <c r="E219" s="152"/>
      <c r="F219" s="152"/>
      <c r="G219" s="152"/>
      <c r="H219" s="152">
        <f>H220+H221</f>
        <v>19621000</v>
      </c>
      <c r="I219" s="159"/>
    </row>
    <row r="220" spans="1:10" ht="23.25">
      <c r="A220" s="90" t="s">
        <v>525</v>
      </c>
      <c r="B220" s="98" t="s">
        <v>539</v>
      </c>
      <c r="C220" s="145" t="s">
        <v>660</v>
      </c>
      <c r="D220" s="154">
        <v>27178900</v>
      </c>
      <c r="E220" s="154"/>
      <c r="F220" s="154"/>
      <c r="G220" s="154"/>
      <c r="H220" s="147">
        <v>19621000</v>
      </c>
      <c r="I220" s="148"/>
    </row>
    <row r="221" spans="1:10">
      <c r="A221" s="90" t="s">
        <v>333</v>
      </c>
      <c r="B221" s="98" t="s">
        <v>540</v>
      </c>
      <c r="C221" s="145" t="s">
        <v>669</v>
      </c>
      <c r="D221" s="154"/>
      <c r="E221" s="154"/>
      <c r="F221" s="154"/>
      <c r="G221" s="154"/>
      <c r="H221" s="147"/>
      <c r="I221" s="148"/>
    </row>
    <row r="222" spans="1:10">
      <c r="A222" s="88" t="s">
        <v>47</v>
      </c>
      <c r="B222" s="98" t="s">
        <v>541</v>
      </c>
      <c r="C222" s="131"/>
      <c r="D222" s="154"/>
      <c r="E222" s="154"/>
      <c r="F222" s="154"/>
      <c r="G222" s="154"/>
      <c r="H222" s="147"/>
      <c r="I222" s="148"/>
    </row>
    <row r="223" spans="1:10">
      <c r="A223" s="119" t="s">
        <v>15</v>
      </c>
      <c r="B223" s="120"/>
      <c r="C223" s="121"/>
      <c r="D223" s="195"/>
      <c r="E223" s="195"/>
      <c r="F223" s="195"/>
      <c r="G223" s="195"/>
      <c r="H223" s="195"/>
      <c r="I223" s="196"/>
    </row>
    <row r="224" spans="1:10">
      <c r="A224" s="298"/>
      <c r="B224" s="287"/>
      <c r="C224" s="288"/>
      <c r="D224" s="299"/>
      <c r="E224" s="299"/>
      <c r="F224" s="299"/>
      <c r="G224" s="299"/>
      <c r="H224" s="293"/>
      <c r="I224" s="294"/>
      <c r="J224" s="300"/>
    </row>
    <row r="225" spans="1:9" ht="0.75" customHeight="1" thickBot="1">
      <c r="A225" s="122"/>
      <c r="B225" s="123"/>
      <c r="C225" s="124"/>
      <c r="D225" s="245"/>
      <c r="E225" s="245"/>
      <c r="F225" s="245"/>
      <c r="G225" s="245"/>
      <c r="H225" s="155"/>
      <c r="I225" s="156"/>
    </row>
    <row r="226" spans="1:9" ht="30" customHeight="1">
      <c r="A226" s="115" t="s">
        <v>553</v>
      </c>
      <c r="B226" s="137"/>
      <c r="C226" s="137"/>
      <c r="D226" s="137"/>
      <c r="E226" s="137"/>
      <c r="F226" s="137"/>
      <c r="G226" s="137"/>
      <c r="H226" s="137"/>
      <c r="I226" s="137"/>
    </row>
    <row r="227" spans="1:9" ht="30" customHeight="1">
      <c r="A227" s="44" t="s">
        <v>6</v>
      </c>
      <c r="B227" s="138" t="s">
        <v>7</v>
      </c>
      <c r="C227" s="138" t="s">
        <v>8</v>
      </c>
      <c r="D227" s="166" t="s">
        <v>9</v>
      </c>
      <c r="E227" s="166"/>
      <c r="F227" s="166"/>
      <c r="G227" s="166"/>
      <c r="H227" s="166" t="s">
        <v>45</v>
      </c>
      <c r="I227" s="167"/>
    </row>
    <row r="228" spans="1:9" ht="15.75" thickBot="1">
      <c r="A228" s="45">
        <v>1</v>
      </c>
      <c r="B228" s="139">
        <v>2</v>
      </c>
      <c r="C228" s="139">
        <v>3</v>
      </c>
      <c r="D228" s="208">
        <v>4</v>
      </c>
      <c r="E228" s="208"/>
      <c r="F228" s="208"/>
      <c r="G228" s="208"/>
      <c r="H228" s="208">
        <v>5</v>
      </c>
      <c r="I228" s="202"/>
    </row>
    <row r="229" spans="1:9">
      <c r="A229" s="96" t="s">
        <v>48</v>
      </c>
      <c r="B229" s="100" t="s">
        <v>555</v>
      </c>
      <c r="C229" s="132"/>
      <c r="D229" s="246">
        <f>D251-D230-D246</f>
        <v>-18663819.030000001</v>
      </c>
      <c r="E229" s="246"/>
      <c r="F229" s="246"/>
      <c r="G229" s="246"/>
      <c r="H229" s="246">
        <f>H251-H230-H246</f>
        <v>-14351635.859999999</v>
      </c>
      <c r="I229" s="247"/>
    </row>
    <row r="230" spans="1:9" ht="22.5">
      <c r="A230" s="97" t="s">
        <v>49</v>
      </c>
      <c r="B230" s="98" t="s">
        <v>556</v>
      </c>
      <c r="C230" s="131"/>
      <c r="D230" s="152">
        <f>D231+D237+D240+D243</f>
        <v>-9510.58</v>
      </c>
      <c r="E230" s="152"/>
      <c r="F230" s="152"/>
      <c r="G230" s="152"/>
      <c r="H230" s="152">
        <f>H231+H237+H240+H243</f>
        <v>-122215.28</v>
      </c>
      <c r="I230" s="159"/>
    </row>
    <row r="231" spans="1:9" ht="23.25">
      <c r="A231" s="89" t="s">
        <v>335</v>
      </c>
      <c r="B231" s="98" t="s">
        <v>557</v>
      </c>
      <c r="C231" s="131"/>
      <c r="D231" s="160">
        <f>D232+D233</f>
        <v>0</v>
      </c>
      <c r="E231" s="160"/>
      <c r="F231" s="160"/>
      <c r="G231" s="160"/>
      <c r="H231" s="160">
        <f>H232+H233</f>
        <v>-9003.98</v>
      </c>
      <c r="I231" s="161"/>
    </row>
    <row r="232" spans="1:9" ht="23.25">
      <c r="A232" s="90" t="s">
        <v>336</v>
      </c>
      <c r="B232" s="98" t="s">
        <v>558</v>
      </c>
      <c r="C232" s="131"/>
      <c r="D232" s="154">
        <v>-239097.08</v>
      </c>
      <c r="E232" s="154"/>
      <c r="F232" s="154"/>
      <c r="G232" s="154"/>
      <c r="H232" s="147">
        <v>-42195.38</v>
      </c>
      <c r="I232" s="148"/>
    </row>
    <row r="233" spans="1:9" ht="15.75" thickBot="1">
      <c r="A233" s="90" t="s">
        <v>50</v>
      </c>
      <c r="B233" s="102" t="s">
        <v>559</v>
      </c>
      <c r="C233" s="103"/>
      <c r="D233" s="168">
        <v>239097.08</v>
      </c>
      <c r="E233" s="168"/>
      <c r="F233" s="168"/>
      <c r="G233" s="168"/>
      <c r="H233" s="163">
        <v>33191.4</v>
      </c>
      <c r="I233" s="164"/>
    </row>
    <row r="234" spans="1:9">
      <c r="A234" s="41"/>
      <c r="B234" s="135"/>
      <c r="C234" s="135"/>
      <c r="D234" s="46"/>
      <c r="E234" s="46"/>
      <c r="F234" s="46"/>
      <c r="G234" s="46"/>
      <c r="H234" s="46"/>
      <c r="I234" s="43" t="s">
        <v>334</v>
      </c>
    </row>
    <row r="235" spans="1:9" ht="27" customHeight="1">
      <c r="A235" s="44" t="s">
        <v>6</v>
      </c>
      <c r="B235" s="138" t="s">
        <v>7</v>
      </c>
      <c r="C235" s="138" t="s">
        <v>8</v>
      </c>
      <c r="D235" s="166" t="s">
        <v>9</v>
      </c>
      <c r="E235" s="166"/>
      <c r="F235" s="166"/>
      <c r="G235" s="166"/>
      <c r="H235" s="166" t="s">
        <v>45</v>
      </c>
      <c r="I235" s="167"/>
    </row>
    <row r="236" spans="1:9" ht="15.75" thickBot="1">
      <c r="A236" s="45">
        <v>1</v>
      </c>
      <c r="B236" s="139">
        <v>2</v>
      </c>
      <c r="C236" s="139">
        <v>3</v>
      </c>
      <c r="D236" s="157">
        <v>4</v>
      </c>
      <c r="E236" s="157"/>
      <c r="F236" s="157"/>
      <c r="G236" s="157"/>
      <c r="H236" s="157">
        <v>5</v>
      </c>
      <c r="I236" s="158"/>
    </row>
    <row r="237" spans="1:9">
      <c r="A237" s="118" t="s">
        <v>51</v>
      </c>
      <c r="B237" s="100" t="s">
        <v>560</v>
      </c>
      <c r="C237" s="132"/>
      <c r="D237" s="249">
        <f>D238+D239</f>
        <v>0</v>
      </c>
      <c r="E237" s="249"/>
      <c r="F237" s="249"/>
      <c r="G237" s="249"/>
      <c r="H237" s="249">
        <f>H238+H239</f>
        <v>0</v>
      </c>
      <c r="I237" s="250"/>
    </row>
    <row r="238" spans="1:9" ht="23.25">
      <c r="A238" s="90" t="s">
        <v>337</v>
      </c>
      <c r="B238" s="98" t="s">
        <v>561</v>
      </c>
      <c r="C238" s="131"/>
      <c r="D238" s="154"/>
      <c r="E238" s="154"/>
      <c r="F238" s="154"/>
      <c r="G238" s="154"/>
      <c r="H238" s="147"/>
      <c r="I238" s="148"/>
    </row>
    <row r="239" spans="1:9">
      <c r="A239" s="90" t="s">
        <v>52</v>
      </c>
      <c r="B239" s="98" t="s">
        <v>562</v>
      </c>
      <c r="C239" s="131"/>
      <c r="D239" s="154"/>
      <c r="E239" s="154"/>
      <c r="F239" s="154"/>
      <c r="G239" s="154"/>
      <c r="H239" s="147"/>
      <c r="I239" s="148"/>
    </row>
    <row r="240" spans="1:9">
      <c r="A240" s="89" t="s">
        <v>53</v>
      </c>
      <c r="B240" s="98" t="s">
        <v>563</v>
      </c>
      <c r="C240" s="131"/>
      <c r="D240" s="160">
        <f>D241+D242</f>
        <v>-9510.58</v>
      </c>
      <c r="E240" s="160"/>
      <c r="F240" s="160"/>
      <c r="G240" s="160"/>
      <c r="H240" s="160">
        <f>H241+H242</f>
        <v>-113211.3</v>
      </c>
      <c r="I240" s="161"/>
    </row>
    <row r="241" spans="1:12" ht="23.25">
      <c r="A241" s="90" t="s">
        <v>338</v>
      </c>
      <c r="B241" s="98" t="s">
        <v>564</v>
      </c>
      <c r="C241" s="145" t="s">
        <v>107</v>
      </c>
      <c r="D241" s="154">
        <v>-2054298.69</v>
      </c>
      <c r="E241" s="154"/>
      <c r="F241" s="154"/>
      <c r="G241" s="154"/>
      <c r="H241" s="147">
        <v>-2324056.38</v>
      </c>
      <c r="I241" s="148"/>
    </row>
    <row r="242" spans="1:12">
      <c r="A242" s="90" t="s">
        <v>54</v>
      </c>
      <c r="B242" s="98" t="s">
        <v>565</v>
      </c>
      <c r="C242" s="145" t="s">
        <v>108</v>
      </c>
      <c r="D242" s="154">
        <v>2044788.11</v>
      </c>
      <c r="E242" s="154"/>
      <c r="F242" s="154"/>
      <c r="G242" s="154"/>
      <c r="H242" s="147">
        <v>2210845.08</v>
      </c>
      <c r="I242" s="148"/>
    </row>
    <row r="243" spans="1:12" ht="23.25">
      <c r="A243" s="89" t="s">
        <v>55</v>
      </c>
      <c r="B243" s="98" t="s">
        <v>566</v>
      </c>
      <c r="C243" s="131"/>
      <c r="D243" s="160">
        <f>D244+D245</f>
        <v>0</v>
      </c>
      <c r="E243" s="160"/>
      <c r="F243" s="160"/>
      <c r="G243" s="160"/>
      <c r="H243" s="160">
        <f>H244+H245</f>
        <v>0</v>
      </c>
      <c r="I243" s="161"/>
    </row>
    <row r="244" spans="1:12" ht="23.25">
      <c r="A244" s="90" t="s">
        <v>339</v>
      </c>
      <c r="B244" s="98" t="s">
        <v>567</v>
      </c>
      <c r="C244" s="145" t="s">
        <v>107</v>
      </c>
      <c r="D244" s="154"/>
      <c r="E244" s="154"/>
      <c r="F244" s="154"/>
      <c r="G244" s="154"/>
      <c r="H244" s="147"/>
      <c r="I244" s="148"/>
    </row>
    <row r="245" spans="1:12">
      <c r="A245" s="90" t="s">
        <v>56</v>
      </c>
      <c r="B245" s="98" t="s">
        <v>568</v>
      </c>
      <c r="C245" s="145" t="s">
        <v>108</v>
      </c>
      <c r="D245" s="154"/>
      <c r="E245" s="154"/>
      <c r="F245" s="154"/>
      <c r="G245" s="154"/>
      <c r="H245" s="147"/>
      <c r="I245" s="148"/>
    </row>
    <row r="246" spans="1:12" ht="22.5">
      <c r="A246" s="88" t="s">
        <v>57</v>
      </c>
      <c r="B246" s="98" t="s">
        <v>569</v>
      </c>
      <c r="C246" s="131"/>
      <c r="D246" s="162">
        <f>D247+D248+D249+D250</f>
        <v>0</v>
      </c>
      <c r="E246" s="162"/>
      <c r="F246" s="162"/>
      <c r="G246" s="162"/>
      <c r="H246" s="162">
        <f>H247+H248+H249+H250</f>
        <v>0</v>
      </c>
      <c r="I246" s="165"/>
    </row>
    <row r="247" spans="1:12" ht="23.25">
      <c r="A247" s="89" t="s">
        <v>340</v>
      </c>
      <c r="B247" s="98" t="s">
        <v>570</v>
      </c>
      <c r="C247" s="145" t="s">
        <v>107</v>
      </c>
      <c r="D247" s="154"/>
      <c r="E247" s="154"/>
      <c r="F247" s="154"/>
      <c r="G247" s="154"/>
      <c r="H247" s="147"/>
      <c r="I247" s="148"/>
    </row>
    <row r="248" spans="1:12">
      <c r="A248" s="89" t="s">
        <v>58</v>
      </c>
      <c r="B248" s="98" t="s">
        <v>571</v>
      </c>
      <c r="C248" s="145" t="s">
        <v>108</v>
      </c>
      <c r="D248" s="154"/>
      <c r="E248" s="154"/>
      <c r="F248" s="154"/>
      <c r="G248" s="154"/>
      <c r="H248" s="147"/>
      <c r="I248" s="148"/>
    </row>
    <row r="249" spans="1:12">
      <c r="A249" s="89" t="s">
        <v>59</v>
      </c>
      <c r="B249" s="98" t="s">
        <v>572</v>
      </c>
      <c r="C249" s="145" t="s">
        <v>107</v>
      </c>
      <c r="D249" s="154"/>
      <c r="E249" s="154"/>
      <c r="F249" s="154"/>
      <c r="G249" s="154"/>
      <c r="H249" s="147"/>
      <c r="I249" s="148"/>
    </row>
    <row r="250" spans="1:12">
      <c r="A250" s="89" t="s">
        <v>60</v>
      </c>
      <c r="B250" s="98" t="s">
        <v>573</v>
      </c>
      <c r="C250" s="145" t="s">
        <v>108</v>
      </c>
      <c r="D250" s="154"/>
      <c r="E250" s="154"/>
      <c r="F250" s="154"/>
      <c r="G250" s="154"/>
      <c r="H250" s="147"/>
      <c r="I250" s="148"/>
    </row>
    <row r="251" spans="1:12">
      <c r="A251" s="88" t="s">
        <v>61</v>
      </c>
      <c r="B251" s="98" t="s">
        <v>574</v>
      </c>
      <c r="C251" s="131"/>
      <c r="D251" s="162">
        <f>D252+D253+D254</f>
        <v>-18673329.609999999</v>
      </c>
      <c r="E251" s="162"/>
      <c r="F251" s="162"/>
      <c r="G251" s="162"/>
      <c r="H251" s="162">
        <f>H252+H253+H254</f>
        <v>-14473851.140000001</v>
      </c>
      <c r="I251" s="165"/>
    </row>
    <row r="252" spans="1:12" ht="23.25">
      <c r="A252" s="89" t="s">
        <v>341</v>
      </c>
      <c r="B252" s="98" t="s">
        <v>575</v>
      </c>
      <c r="C252" s="145" t="s">
        <v>107</v>
      </c>
      <c r="D252" s="154">
        <v>-751019729.96000004</v>
      </c>
      <c r="E252" s="154"/>
      <c r="F252" s="154"/>
      <c r="G252" s="154"/>
      <c r="H252" s="147">
        <v>-656774714.97000003</v>
      </c>
      <c r="I252" s="148"/>
    </row>
    <row r="253" spans="1:12">
      <c r="A253" s="89" t="s">
        <v>62</v>
      </c>
      <c r="B253" s="98" t="s">
        <v>576</v>
      </c>
      <c r="C253" s="145" t="s">
        <v>108</v>
      </c>
      <c r="D253" s="154">
        <v>732346400.35000002</v>
      </c>
      <c r="E253" s="154"/>
      <c r="F253" s="154"/>
      <c r="G253" s="154"/>
      <c r="H253" s="147">
        <v>642300863.83000004</v>
      </c>
      <c r="I253" s="148"/>
    </row>
    <row r="254" spans="1:12" ht="15.75" thickBot="1">
      <c r="A254" s="89" t="s">
        <v>63</v>
      </c>
      <c r="B254" s="102" t="s">
        <v>577</v>
      </c>
      <c r="C254" s="103" t="s">
        <v>661</v>
      </c>
      <c r="D254" s="168"/>
      <c r="E254" s="168"/>
      <c r="F254" s="168"/>
      <c r="G254" s="168"/>
      <c r="H254" s="163"/>
      <c r="I254" s="164"/>
    </row>
    <row r="255" spans="1:12" ht="30" customHeight="1">
      <c r="A255" s="116" t="s">
        <v>578</v>
      </c>
      <c r="B255" s="80"/>
      <c r="C255" s="80"/>
      <c r="D255" s="80"/>
      <c r="E255" s="80"/>
      <c r="F255" s="80"/>
      <c r="G255" s="80"/>
      <c r="H255" s="80"/>
      <c r="I255" s="80"/>
    </row>
    <row r="256" spans="1:12" s="82" customFormat="1" ht="30" customHeight="1">
      <c r="A256" s="109" t="s">
        <v>6</v>
      </c>
      <c r="B256" s="110" t="s">
        <v>7</v>
      </c>
      <c r="C256" s="110" t="s">
        <v>8</v>
      </c>
      <c r="D256" s="206" t="s">
        <v>103</v>
      </c>
      <c r="E256" s="207"/>
      <c r="F256" s="207"/>
      <c r="G256" s="270"/>
      <c r="H256" s="206" t="s">
        <v>65</v>
      </c>
      <c r="I256" s="207"/>
      <c r="K256" s="111"/>
      <c r="L256" s="111"/>
    </row>
    <row r="257" spans="1:12" ht="15.75" thickBot="1">
      <c r="A257" s="47">
        <v>1</v>
      </c>
      <c r="B257" s="48">
        <v>2</v>
      </c>
      <c r="C257" s="48">
        <v>3</v>
      </c>
      <c r="D257" s="157">
        <v>4</v>
      </c>
      <c r="E257" s="157"/>
      <c r="F257" s="157"/>
      <c r="G257" s="157"/>
      <c r="H257" s="157">
        <v>5</v>
      </c>
      <c r="I257" s="158"/>
    </row>
    <row r="258" spans="1:12">
      <c r="A258" s="104" t="s">
        <v>104</v>
      </c>
      <c r="B258" s="100" t="s">
        <v>579</v>
      </c>
      <c r="C258" s="101" t="s">
        <v>67</v>
      </c>
      <c r="D258" s="254" t="s">
        <v>67</v>
      </c>
      <c r="E258" s="254"/>
      <c r="F258" s="254"/>
      <c r="G258" s="254"/>
      <c r="H258" s="200">
        <f>SUM(H259,H266)</f>
        <v>0</v>
      </c>
      <c r="I258" s="201"/>
    </row>
    <row r="259" spans="1:12" ht="23.25">
      <c r="A259" s="125" t="s">
        <v>342</v>
      </c>
      <c r="B259" s="98" t="s">
        <v>580</v>
      </c>
      <c r="C259" s="99" t="s">
        <v>107</v>
      </c>
      <c r="D259" s="269"/>
      <c r="E259" s="269"/>
      <c r="F259" s="269"/>
      <c r="G259" s="269"/>
      <c r="H259" s="162">
        <f>SUM(H261:I262)</f>
        <v>0</v>
      </c>
      <c r="I259" s="165"/>
    </row>
    <row r="260" spans="1:12">
      <c r="A260" s="126" t="s">
        <v>13</v>
      </c>
      <c r="B260" s="105"/>
      <c r="C260" s="106"/>
      <c r="D260" s="204"/>
      <c r="E260" s="204"/>
      <c r="F260" s="204"/>
      <c r="G260" s="204"/>
      <c r="H260" s="195"/>
      <c r="I260" s="196"/>
      <c r="J260" s="22" t="s">
        <v>87</v>
      </c>
      <c r="K260" s="22" t="s">
        <v>110</v>
      </c>
    </row>
    <row r="261" spans="1:12">
      <c r="A261" s="286"/>
      <c r="B261" s="287"/>
      <c r="C261" s="288"/>
      <c r="D261" s="289"/>
      <c r="E261" s="290"/>
      <c r="F261" s="291"/>
      <c r="G261" s="292"/>
      <c r="H261" s="293"/>
      <c r="I261" s="294"/>
      <c r="J261" s="295"/>
      <c r="K261" s="296" t="str">
        <f>IF(D261="","000",D261)&amp;IF(E261="","00000000000000000",E261)</f>
        <v>00000000000000000000</v>
      </c>
      <c r="L261" s="297"/>
    </row>
    <row r="262" spans="1:12" ht="0.75" customHeight="1" thickBot="1">
      <c r="A262" s="52"/>
      <c r="B262" s="49"/>
      <c r="C262" s="50"/>
      <c r="D262" s="199"/>
      <c r="E262" s="199"/>
      <c r="F262" s="199"/>
      <c r="G262" s="199"/>
      <c r="H262" s="209"/>
      <c r="I262" s="210"/>
      <c r="J262" s="33"/>
    </row>
    <row r="263" spans="1:12">
      <c r="A263" s="41"/>
      <c r="B263" s="53"/>
      <c r="C263" s="53"/>
      <c r="D263" s="54"/>
      <c r="E263" s="54"/>
      <c r="F263" s="54"/>
      <c r="G263" s="54"/>
      <c r="H263" s="55"/>
      <c r="I263" s="56" t="s">
        <v>343</v>
      </c>
      <c r="J263" s="37"/>
    </row>
    <row r="264" spans="1:12" ht="27" customHeight="1">
      <c r="A264" s="109" t="s">
        <v>6</v>
      </c>
      <c r="B264" s="110" t="s">
        <v>7</v>
      </c>
      <c r="C264" s="110" t="s">
        <v>8</v>
      </c>
      <c r="D264" s="206" t="s">
        <v>103</v>
      </c>
      <c r="E264" s="207"/>
      <c r="F264" s="207"/>
      <c r="G264" s="270"/>
      <c r="H264" s="206" t="s">
        <v>65</v>
      </c>
      <c r="I264" s="207"/>
      <c r="J264" s="37"/>
    </row>
    <row r="265" spans="1:12" ht="15.75" thickBot="1">
      <c r="A265" s="45">
        <v>1</v>
      </c>
      <c r="B265" s="57">
        <v>2</v>
      </c>
      <c r="C265" s="57">
        <v>3</v>
      </c>
      <c r="D265" s="266">
        <v>4</v>
      </c>
      <c r="E265" s="267"/>
      <c r="F265" s="267"/>
      <c r="G265" s="268"/>
      <c r="H265" s="202">
        <v>5</v>
      </c>
      <c r="I265" s="203"/>
      <c r="J265" s="37"/>
    </row>
    <row r="266" spans="1:12">
      <c r="A266" s="127" t="s">
        <v>106</v>
      </c>
      <c r="B266" s="107" t="s">
        <v>581</v>
      </c>
      <c r="C266" s="108" t="s">
        <v>108</v>
      </c>
      <c r="D266" s="251"/>
      <c r="E266" s="252"/>
      <c r="F266" s="252"/>
      <c r="G266" s="253"/>
      <c r="H266" s="189">
        <f>SUM(H268:I269)</f>
        <v>0</v>
      </c>
      <c r="I266" s="190"/>
      <c r="J266" s="33"/>
    </row>
    <row r="267" spans="1:12">
      <c r="A267" s="128" t="s">
        <v>13</v>
      </c>
      <c r="B267" s="105"/>
      <c r="C267" s="106"/>
      <c r="D267" s="204"/>
      <c r="E267" s="204"/>
      <c r="F267" s="204"/>
      <c r="G267" s="204"/>
      <c r="H267" s="197"/>
      <c r="I267" s="198"/>
      <c r="J267" s="33" t="s">
        <v>87</v>
      </c>
      <c r="K267" s="22" t="s">
        <v>110</v>
      </c>
    </row>
    <row r="268" spans="1:12">
      <c r="A268" s="286"/>
      <c r="B268" s="287"/>
      <c r="C268" s="288"/>
      <c r="D268" s="289"/>
      <c r="E268" s="290"/>
      <c r="F268" s="291"/>
      <c r="G268" s="292"/>
      <c r="H268" s="293"/>
      <c r="I268" s="294"/>
      <c r="J268" s="295"/>
      <c r="K268" s="296" t="str">
        <f>IF(D268="","000",D268)&amp;IF(E268="","00000000000000000",E268)</f>
        <v>00000000000000000000</v>
      </c>
      <c r="L268" s="297"/>
    </row>
    <row r="269" spans="1:12" ht="0.75" customHeight="1" thickBot="1">
      <c r="A269" s="58"/>
      <c r="B269" s="59"/>
      <c r="C269" s="60"/>
      <c r="D269" s="265"/>
      <c r="E269" s="265"/>
      <c r="F269" s="265"/>
      <c r="G269" s="265"/>
      <c r="H269" s="60"/>
      <c r="I269" s="61"/>
    </row>
    <row r="270" spans="1:12" ht="30" customHeight="1">
      <c r="A270" s="117" t="s">
        <v>582</v>
      </c>
      <c r="B270" s="81"/>
      <c r="C270" s="81"/>
      <c r="D270" s="81"/>
      <c r="E270" s="81"/>
      <c r="F270" s="81"/>
      <c r="G270" s="81"/>
      <c r="H270" s="81"/>
      <c r="I270" s="81"/>
    </row>
    <row r="271" spans="1:12" ht="17.100000000000001" customHeight="1">
      <c r="A271" s="239" t="s">
        <v>6</v>
      </c>
      <c r="B271" s="240" t="s">
        <v>7</v>
      </c>
      <c r="C271" s="240" t="s">
        <v>8</v>
      </c>
      <c r="D271" s="240" t="s">
        <v>102</v>
      </c>
      <c r="E271" s="240"/>
      <c r="F271" s="240"/>
      <c r="G271" s="240"/>
      <c r="H271" s="240" t="s">
        <v>65</v>
      </c>
      <c r="I271" s="206"/>
    </row>
    <row r="272" spans="1:12" ht="17.100000000000001" customHeight="1">
      <c r="A272" s="239"/>
      <c r="B272" s="240"/>
      <c r="C272" s="240"/>
      <c r="D272" s="240"/>
      <c r="E272" s="240"/>
      <c r="F272" s="240"/>
      <c r="G272" s="240"/>
      <c r="H272" s="240"/>
      <c r="I272" s="206"/>
    </row>
    <row r="273" spans="1:11" ht="15.75" thickBot="1">
      <c r="A273" s="62">
        <v>1</v>
      </c>
      <c r="B273" s="48">
        <v>2</v>
      </c>
      <c r="C273" s="48">
        <v>3</v>
      </c>
      <c r="D273" s="208">
        <v>4</v>
      </c>
      <c r="E273" s="208"/>
      <c r="F273" s="208"/>
      <c r="G273" s="208"/>
      <c r="H273" s="208">
        <v>5</v>
      </c>
      <c r="I273" s="202"/>
    </row>
    <row r="274" spans="1:11">
      <c r="A274" s="112" t="s">
        <v>66</v>
      </c>
      <c r="B274" s="100" t="s">
        <v>583</v>
      </c>
      <c r="C274" s="101" t="s">
        <v>67</v>
      </c>
      <c r="D274" s="251" t="s">
        <v>67</v>
      </c>
      <c r="E274" s="252"/>
      <c r="F274" s="252"/>
      <c r="G274" s="253"/>
      <c r="H274" s="200">
        <f>SUM(H276:I428)</f>
        <v>650856628.59000003</v>
      </c>
      <c r="I274" s="201"/>
    </row>
    <row r="275" spans="1:11">
      <c r="A275" s="129" t="s">
        <v>13</v>
      </c>
      <c r="B275" s="105"/>
      <c r="C275" s="106"/>
      <c r="D275" s="258"/>
      <c r="E275" s="259"/>
      <c r="F275" s="259"/>
      <c r="G275" s="260"/>
      <c r="H275" s="195"/>
      <c r="I275" s="196"/>
      <c r="J275" s="22" t="s">
        <v>87</v>
      </c>
      <c r="K275" s="22" t="s">
        <v>110</v>
      </c>
    </row>
    <row r="276" spans="1:11">
      <c r="A276" s="63" t="s">
        <v>698</v>
      </c>
      <c r="B276" s="51" t="s">
        <v>583</v>
      </c>
      <c r="C276" s="64" t="s">
        <v>675</v>
      </c>
      <c r="D276" s="283" t="s">
        <v>699</v>
      </c>
      <c r="E276" s="284"/>
      <c r="F276" s="256" t="s">
        <v>130</v>
      </c>
      <c r="G276" s="257"/>
      <c r="H276" s="248">
        <v>1532804.76</v>
      </c>
      <c r="I276" s="261"/>
      <c r="J276" s="34"/>
      <c r="K276" s="142" t="str">
        <f>IF(D276="","0000",D276)&amp;IF(F276="","000",F276)</f>
        <v>0102121</v>
      </c>
    </row>
    <row r="277" spans="1:11">
      <c r="A277" s="63" t="s">
        <v>698</v>
      </c>
      <c r="B277" s="51" t="s">
        <v>583</v>
      </c>
      <c r="C277" s="64" t="s">
        <v>675</v>
      </c>
      <c r="D277" s="283" t="s">
        <v>700</v>
      </c>
      <c r="E277" s="284"/>
      <c r="F277" s="256" t="s">
        <v>130</v>
      </c>
      <c r="G277" s="257"/>
      <c r="H277" s="248">
        <v>23526336.239999998</v>
      </c>
      <c r="I277" s="261"/>
      <c r="J277" s="34"/>
      <c r="K277" s="142" t="str">
        <f>IF(D277="","0000",D277)&amp;IF(F277="","000",F277)</f>
        <v>0104121</v>
      </c>
    </row>
    <row r="278" spans="1:11">
      <c r="A278" s="63" t="s">
        <v>698</v>
      </c>
      <c r="B278" s="51" t="s">
        <v>583</v>
      </c>
      <c r="C278" s="64" t="s">
        <v>675</v>
      </c>
      <c r="D278" s="283" t="s">
        <v>701</v>
      </c>
      <c r="E278" s="284"/>
      <c r="F278" s="256" t="s">
        <v>130</v>
      </c>
      <c r="G278" s="257"/>
      <c r="H278" s="248">
        <v>6454971.9699999997</v>
      </c>
      <c r="I278" s="261"/>
      <c r="J278" s="34"/>
      <c r="K278" s="142" t="str">
        <f>IF(D278="","0000",D278)&amp;IF(F278="","000",F278)</f>
        <v>0106121</v>
      </c>
    </row>
    <row r="279" spans="1:11">
      <c r="A279" s="63" t="s">
        <v>698</v>
      </c>
      <c r="B279" s="51" t="s">
        <v>583</v>
      </c>
      <c r="C279" s="64" t="s">
        <v>675</v>
      </c>
      <c r="D279" s="283" t="s">
        <v>702</v>
      </c>
      <c r="E279" s="284"/>
      <c r="F279" s="256" t="s">
        <v>130</v>
      </c>
      <c r="G279" s="257"/>
      <c r="H279" s="248">
        <v>383950</v>
      </c>
      <c r="I279" s="261"/>
      <c r="J279" s="34"/>
      <c r="K279" s="142" t="str">
        <f>IF(D279="","0000",D279)&amp;IF(F279="","000",F279)</f>
        <v>0412121</v>
      </c>
    </row>
    <row r="280" spans="1:11">
      <c r="A280" s="63" t="s">
        <v>698</v>
      </c>
      <c r="B280" s="51" t="s">
        <v>583</v>
      </c>
      <c r="C280" s="64" t="s">
        <v>675</v>
      </c>
      <c r="D280" s="283" t="s">
        <v>211</v>
      </c>
      <c r="E280" s="284"/>
      <c r="F280" s="256" t="s">
        <v>130</v>
      </c>
      <c r="G280" s="257"/>
      <c r="H280" s="248">
        <v>2943370.55</v>
      </c>
      <c r="I280" s="261"/>
      <c r="J280" s="34"/>
      <c r="K280" s="142" t="str">
        <f>IF(D280="","0000",D280)&amp;IF(F280="","000",F280)</f>
        <v>0709121</v>
      </c>
    </row>
    <row r="281" spans="1:11">
      <c r="A281" s="63" t="s">
        <v>698</v>
      </c>
      <c r="B281" s="51" t="s">
        <v>583</v>
      </c>
      <c r="C281" s="64" t="s">
        <v>675</v>
      </c>
      <c r="D281" s="283" t="s">
        <v>222</v>
      </c>
      <c r="E281" s="284"/>
      <c r="F281" s="256" t="s">
        <v>130</v>
      </c>
      <c r="G281" s="257"/>
      <c r="H281" s="248">
        <v>1841933.43</v>
      </c>
      <c r="I281" s="261"/>
      <c r="J281" s="34"/>
      <c r="K281" s="142" t="str">
        <f>IF(D281="","0000",D281)&amp;IF(F281="","000",F281)</f>
        <v>0804121</v>
      </c>
    </row>
    <row r="282" spans="1:11">
      <c r="A282" s="63" t="s">
        <v>703</v>
      </c>
      <c r="B282" s="51" t="s">
        <v>583</v>
      </c>
      <c r="C282" s="64" t="s">
        <v>676</v>
      </c>
      <c r="D282" s="283" t="s">
        <v>699</v>
      </c>
      <c r="E282" s="284"/>
      <c r="F282" s="256" t="s">
        <v>131</v>
      </c>
      <c r="G282" s="257"/>
      <c r="H282" s="248">
        <v>44500</v>
      </c>
      <c r="I282" s="261"/>
      <c r="J282" s="34"/>
      <c r="K282" s="142" t="str">
        <f>IF(D282="","0000",D282)&amp;IF(F282="","000",F282)</f>
        <v>0102122</v>
      </c>
    </row>
    <row r="283" spans="1:11">
      <c r="A283" s="63" t="s">
        <v>703</v>
      </c>
      <c r="B283" s="51" t="s">
        <v>583</v>
      </c>
      <c r="C283" s="64" t="s">
        <v>676</v>
      </c>
      <c r="D283" s="283" t="s">
        <v>700</v>
      </c>
      <c r="E283" s="284"/>
      <c r="F283" s="256" t="s">
        <v>131</v>
      </c>
      <c r="G283" s="257"/>
      <c r="H283" s="248">
        <v>1784500</v>
      </c>
      <c r="I283" s="261"/>
      <c r="J283" s="34"/>
      <c r="K283" s="142" t="str">
        <f>IF(D283="","0000",D283)&amp;IF(F283="","000",F283)</f>
        <v>0104122</v>
      </c>
    </row>
    <row r="284" spans="1:11">
      <c r="A284" s="63" t="s">
        <v>703</v>
      </c>
      <c r="B284" s="51" t="s">
        <v>583</v>
      </c>
      <c r="C284" s="64" t="s">
        <v>676</v>
      </c>
      <c r="D284" s="283" t="s">
        <v>701</v>
      </c>
      <c r="E284" s="284"/>
      <c r="F284" s="256" t="s">
        <v>131</v>
      </c>
      <c r="G284" s="257"/>
      <c r="H284" s="248">
        <v>541000</v>
      </c>
      <c r="I284" s="261"/>
      <c r="J284" s="34"/>
      <c r="K284" s="142" t="str">
        <f>IF(D284="","0000",D284)&amp;IF(F284="","000",F284)</f>
        <v>0106122</v>
      </c>
    </row>
    <row r="285" spans="1:11">
      <c r="A285" s="63" t="s">
        <v>703</v>
      </c>
      <c r="B285" s="51" t="s">
        <v>583</v>
      </c>
      <c r="C285" s="64" t="s">
        <v>676</v>
      </c>
      <c r="D285" s="283" t="s">
        <v>702</v>
      </c>
      <c r="E285" s="284"/>
      <c r="F285" s="256" t="s">
        <v>131</v>
      </c>
      <c r="G285" s="257"/>
      <c r="H285" s="248">
        <v>3600</v>
      </c>
      <c r="I285" s="261"/>
      <c r="J285" s="34"/>
      <c r="K285" s="142" t="str">
        <f>IF(D285="","0000",D285)&amp;IF(F285="","000",F285)</f>
        <v>0412122</v>
      </c>
    </row>
    <row r="286" spans="1:11">
      <c r="A286" s="63" t="s">
        <v>703</v>
      </c>
      <c r="B286" s="51" t="s">
        <v>583</v>
      </c>
      <c r="C286" s="64" t="s">
        <v>676</v>
      </c>
      <c r="D286" s="283" t="s">
        <v>211</v>
      </c>
      <c r="E286" s="284"/>
      <c r="F286" s="256" t="s">
        <v>131</v>
      </c>
      <c r="G286" s="257"/>
      <c r="H286" s="248">
        <v>267000</v>
      </c>
      <c r="I286" s="261"/>
      <c r="J286" s="34"/>
      <c r="K286" s="142" t="str">
        <f>IF(D286="","0000",D286)&amp;IF(F286="","000",F286)</f>
        <v>0709122</v>
      </c>
    </row>
    <row r="287" spans="1:11">
      <c r="A287" s="63" t="s">
        <v>703</v>
      </c>
      <c r="B287" s="51" t="s">
        <v>583</v>
      </c>
      <c r="C287" s="64" t="s">
        <v>676</v>
      </c>
      <c r="D287" s="283" t="s">
        <v>222</v>
      </c>
      <c r="E287" s="284"/>
      <c r="F287" s="256" t="s">
        <v>131</v>
      </c>
      <c r="G287" s="257"/>
      <c r="H287" s="248">
        <v>133500</v>
      </c>
      <c r="I287" s="261"/>
      <c r="J287" s="34"/>
      <c r="K287" s="142" t="str">
        <f>IF(D287="","0000",D287)&amp;IF(F287="","000",F287)</f>
        <v>0804122</v>
      </c>
    </row>
    <row r="288" spans="1:11">
      <c r="A288" s="63" t="s">
        <v>704</v>
      </c>
      <c r="B288" s="51" t="s">
        <v>583</v>
      </c>
      <c r="C288" s="64" t="s">
        <v>677</v>
      </c>
      <c r="D288" s="283" t="s">
        <v>699</v>
      </c>
      <c r="E288" s="284"/>
      <c r="F288" s="256" t="s">
        <v>136</v>
      </c>
      <c r="G288" s="257"/>
      <c r="H288" s="248">
        <v>436498.05</v>
      </c>
      <c r="I288" s="261"/>
      <c r="J288" s="34"/>
      <c r="K288" s="142" t="str">
        <f>IF(D288="","0000",D288)&amp;IF(F288="","000",F288)</f>
        <v>0102129</v>
      </c>
    </row>
    <row r="289" spans="1:11">
      <c r="A289" s="63" t="s">
        <v>704</v>
      </c>
      <c r="B289" s="51" t="s">
        <v>583</v>
      </c>
      <c r="C289" s="64" t="s">
        <v>677</v>
      </c>
      <c r="D289" s="283" t="s">
        <v>700</v>
      </c>
      <c r="E289" s="284"/>
      <c r="F289" s="256" t="s">
        <v>136</v>
      </c>
      <c r="G289" s="257"/>
      <c r="H289" s="248">
        <v>7166088.1699999999</v>
      </c>
      <c r="I289" s="261"/>
      <c r="J289" s="34"/>
      <c r="K289" s="142" t="str">
        <f>IF(D289="","0000",D289)&amp;IF(F289="","000",F289)</f>
        <v>0104129</v>
      </c>
    </row>
    <row r="290" spans="1:11">
      <c r="A290" s="63" t="s">
        <v>704</v>
      </c>
      <c r="B290" s="51" t="s">
        <v>583</v>
      </c>
      <c r="C290" s="64" t="s">
        <v>677</v>
      </c>
      <c r="D290" s="283" t="s">
        <v>701</v>
      </c>
      <c r="E290" s="284"/>
      <c r="F290" s="256" t="s">
        <v>136</v>
      </c>
      <c r="G290" s="257"/>
      <c r="H290" s="248">
        <v>1957234.34</v>
      </c>
      <c r="I290" s="261"/>
      <c r="J290" s="34"/>
      <c r="K290" s="142" t="str">
        <f>IF(D290="","0000",D290)&amp;IF(F290="","000",F290)</f>
        <v>0106129</v>
      </c>
    </row>
    <row r="291" spans="1:11">
      <c r="A291" s="63" t="s">
        <v>704</v>
      </c>
      <c r="B291" s="51" t="s">
        <v>583</v>
      </c>
      <c r="C291" s="64" t="s">
        <v>677</v>
      </c>
      <c r="D291" s="283" t="s">
        <v>702</v>
      </c>
      <c r="E291" s="284"/>
      <c r="F291" s="256" t="s">
        <v>136</v>
      </c>
      <c r="G291" s="257"/>
      <c r="H291" s="248">
        <v>116050</v>
      </c>
      <c r="I291" s="261"/>
      <c r="J291" s="34"/>
      <c r="K291" s="142" t="str">
        <f>IF(D291="","0000",D291)&amp;IF(F291="","000",F291)</f>
        <v>0412129</v>
      </c>
    </row>
    <row r="292" spans="1:11">
      <c r="A292" s="63" t="s">
        <v>704</v>
      </c>
      <c r="B292" s="51" t="s">
        <v>583</v>
      </c>
      <c r="C292" s="64" t="s">
        <v>677</v>
      </c>
      <c r="D292" s="283" t="s">
        <v>211</v>
      </c>
      <c r="E292" s="284"/>
      <c r="F292" s="256" t="s">
        <v>136</v>
      </c>
      <c r="G292" s="257"/>
      <c r="H292" s="248">
        <v>881654.14</v>
      </c>
      <c r="I292" s="261"/>
      <c r="J292" s="34"/>
      <c r="K292" s="142" t="str">
        <f>IF(D292="","0000",D292)&amp;IF(F292="","000",F292)</f>
        <v>0709129</v>
      </c>
    </row>
    <row r="293" spans="1:11">
      <c r="A293" s="63" t="s">
        <v>704</v>
      </c>
      <c r="B293" s="51" t="s">
        <v>583</v>
      </c>
      <c r="C293" s="64" t="s">
        <v>677</v>
      </c>
      <c r="D293" s="283" t="s">
        <v>222</v>
      </c>
      <c r="E293" s="284"/>
      <c r="F293" s="256" t="s">
        <v>136</v>
      </c>
      <c r="G293" s="257"/>
      <c r="H293" s="248">
        <v>557835.32999999996</v>
      </c>
      <c r="I293" s="261"/>
      <c r="J293" s="34"/>
      <c r="K293" s="142" t="str">
        <f>IF(D293="","0000",D293)&amp;IF(F293="","000",F293)</f>
        <v>0804129</v>
      </c>
    </row>
    <row r="294" spans="1:11">
      <c r="A294" s="63" t="s">
        <v>705</v>
      </c>
      <c r="B294" s="51" t="s">
        <v>583</v>
      </c>
      <c r="C294" s="64" t="s">
        <v>679</v>
      </c>
      <c r="D294" s="283" t="s">
        <v>700</v>
      </c>
      <c r="E294" s="284"/>
      <c r="F294" s="256" t="s">
        <v>688</v>
      </c>
      <c r="G294" s="257"/>
      <c r="H294" s="248">
        <v>607869.16</v>
      </c>
      <c r="I294" s="261"/>
      <c r="J294" s="34"/>
      <c r="K294" s="142" t="str">
        <f>IF(D294="","0000",D294)&amp;IF(F294="","000",F294)</f>
        <v>0104242</v>
      </c>
    </row>
    <row r="295" spans="1:11">
      <c r="A295" s="63" t="s">
        <v>705</v>
      </c>
      <c r="B295" s="51" t="s">
        <v>583</v>
      </c>
      <c r="C295" s="64" t="s">
        <v>679</v>
      </c>
      <c r="D295" s="283" t="s">
        <v>700</v>
      </c>
      <c r="E295" s="284"/>
      <c r="F295" s="256" t="s">
        <v>465</v>
      </c>
      <c r="G295" s="257"/>
      <c r="H295" s="248">
        <v>80018.69</v>
      </c>
      <c r="I295" s="261"/>
      <c r="J295" s="34"/>
      <c r="K295" s="142" t="str">
        <f>IF(D295="","0000",D295)&amp;IF(F295="","000",F295)</f>
        <v>0104244</v>
      </c>
    </row>
    <row r="296" spans="1:11">
      <c r="A296" s="63" t="s">
        <v>705</v>
      </c>
      <c r="B296" s="51" t="s">
        <v>583</v>
      </c>
      <c r="C296" s="64" t="s">
        <v>679</v>
      </c>
      <c r="D296" s="283" t="s">
        <v>701</v>
      </c>
      <c r="E296" s="284"/>
      <c r="F296" s="256" t="s">
        <v>688</v>
      </c>
      <c r="G296" s="257"/>
      <c r="H296" s="248">
        <v>58572.43</v>
      </c>
      <c r="I296" s="261"/>
      <c r="J296" s="34"/>
      <c r="K296" s="142" t="str">
        <f>IF(D296="","0000",D296)&amp;IF(F296="","000",F296)</f>
        <v>0106242</v>
      </c>
    </row>
    <row r="297" spans="1:11">
      <c r="A297" s="63" t="s">
        <v>705</v>
      </c>
      <c r="B297" s="51" t="s">
        <v>583</v>
      </c>
      <c r="C297" s="64" t="s">
        <v>679</v>
      </c>
      <c r="D297" s="283" t="s">
        <v>701</v>
      </c>
      <c r="E297" s="284"/>
      <c r="F297" s="256" t="s">
        <v>465</v>
      </c>
      <c r="G297" s="257"/>
      <c r="H297" s="248">
        <v>578.79999999999995</v>
      </c>
      <c r="I297" s="261"/>
      <c r="J297" s="34"/>
      <c r="K297" s="142" t="str">
        <f>IF(D297="","0000",D297)&amp;IF(F297="","000",F297)</f>
        <v>0106244</v>
      </c>
    </row>
    <row r="298" spans="1:11">
      <c r="A298" s="63" t="s">
        <v>705</v>
      </c>
      <c r="B298" s="51" t="s">
        <v>583</v>
      </c>
      <c r="C298" s="64" t="s">
        <v>679</v>
      </c>
      <c r="D298" s="283" t="s">
        <v>706</v>
      </c>
      <c r="E298" s="284"/>
      <c r="F298" s="256" t="s">
        <v>688</v>
      </c>
      <c r="G298" s="257"/>
      <c r="H298" s="248">
        <v>16200</v>
      </c>
      <c r="I298" s="261"/>
      <c r="J298" s="34"/>
      <c r="K298" s="142" t="str">
        <f>IF(D298="","0000",D298)&amp;IF(F298="","000",F298)</f>
        <v>0113242</v>
      </c>
    </row>
    <row r="299" spans="1:11">
      <c r="A299" s="63" t="s">
        <v>705</v>
      </c>
      <c r="B299" s="51" t="s">
        <v>583</v>
      </c>
      <c r="C299" s="64" t="s">
        <v>679</v>
      </c>
      <c r="D299" s="283" t="s">
        <v>211</v>
      </c>
      <c r="E299" s="284"/>
      <c r="F299" s="256" t="s">
        <v>688</v>
      </c>
      <c r="G299" s="257"/>
      <c r="H299" s="248">
        <v>21471.09</v>
      </c>
      <c r="I299" s="261"/>
      <c r="J299" s="34"/>
      <c r="K299" s="142" t="str">
        <f>IF(D299="","0000",D299)&amp;IF(F299="","000",F299)</f>
        <v>0709242</v>
      </c>
    </row>
    <row r="300" spans="1:11">
      <c r="A300" s="63" t="s">
        <v>705</v>
      </c>
      <c r="B300" s="51" t="s">
        <v>583</v>
      </c>
      <c r="C300" s="64" t="s">
        <v>679</v>
      </c>
      <c r="D300" s="283" t="s">
        <v>222</v>
      </c>
      <c r="E300" s="284"/>
      <c r="F300" s="256" t="s">
        <v>688</v>
      </c>
      <c r="G300" s="257"/>
      <c r="H300" s="248">
        <v>40931.660000000003</v>
      </c>
      <c r="I300" s="261"/>
      <c r="J300" s="34"/>
      <c r="K300" s="142" t="str">
        <f>IF(D300="","0000",D300)&amp;IF(F300="","000",F300)</f>
        <v>0804242</v>
      </c>
    </row>
    <row r="301" spans="1:11">
      <c r="A301" s="63" t="s">
        <v>705</v>
      </c>
      <c r="B301" s="51" t="s">
        <v>583</v>
      </c>
      <c r="C301" s="64" t="s">
        <v>679</v>
      </c>
      <c r="D301" s="283" t="s">
        <v>222</v>
      </c>
      <c r="E301" s="284"/>
      <c r="F301" s="256" t="s">
        <v>465</v>
      </c>
      <c r="G301" s="257"/>
      <c r="H301" s="248">
        <v>236.6</v>
      </c>
      <c r="I301" s="261"/>
      <c r="J301" s="34"/>
      <c r="K301" s="142" t="str">
        <f>IF(D301="","0000",D301)&amp;IF(F301="","000",F301)</f>
        <v>0804244</v>
      </c>
    </row>
    <row r="302" spans="1:11">
      <c r="A302" s="63" t="s">
        <v>707</v>
      </c>
      <c r="B302" s="51" t="s">
        <v>583</v>
      </c>
      <c r="C302" s="64" t="s">
        <v>680</v>
      </c>
      <c r="D302" s="283" t="s">
        <v>706</v>
      </c>
      <c r="E302" s="284"/>
      <c r="F302" s="256" t="s">
        <v>465</v>
      </c>
      <c r="G302" s="257"/>
      <c r="H302" s="248">
        <v>215402.93</v>
      </c>
      <c r="I302" s="261"/>
      <c r="J302" s="34"/>
      <c r="K302" s="142" t="str">
        <f>IF(D302="","0000",D302)&amp;IF(F302="","000",F302)</f>
        <v>0113244</v>
      </c>
    </row>
    <row r="303" spans="1:11">
      <c r="A303" s="63" t="s">
        <v>707</v>
      </c>
      <c r="B303" s="51" t="s">
        <v>583</v>
      </c>
      <c r="C303" s="64" t="s">
        <v>680</v>
      </c>
      <c r="D303" s="283" t="s">
        <v>355</v>
      </c>
      <c r="E303" s="284"/>
      <c r="F303" s="256" t="s">
        <v>465</v>
      </c>
      <c r="G303" s="257"/>
      <c r="H303" s="248">
        <v>23283410.530000001</v>
      </c>
      <c r="I303" s="261"/>
      <c r="J303" s="34"/>
      <c r="K303" s="142" t="str">
        <f>IF(D303="","0000",D303)&amp;IF(F303="","000",F303)</f>
        <v>0408244</v>
      </c>
    </row>
    <row r="304" spans="1:11">
      <c r="A304" s="63" t="s">
        <v>708</v>
      </c>
      <c r="B304" s="51" t="s">
        <v>583</v>
      </c>
      <c r="C304" s="64" t="s">
        <v>681</v>
      </c>
      <c r="D304" s="283" t="s">
        <v>700</v>
      </c>
      <c r="E304" s="284"/>
      <c r="F304" s="256" t="s">
        <v>465</v>
      </c>
      <c r="G304" s="257"/>
      <c r="H304" s="248">
        <v>4664.43</v>
      </c>
      <c r="I304" s="261"/>
      <c r="J304" s="34"/>
      <c r="K304" s="142" t="str">
        <f>IF(D304="","0000",D304)&amp;IF(F304="","000",F304)</f>
        <v>0104244</v>
      </c>
    </row>
    <row r="305" spans="1:11">
      <c r="A305" s="63" t="s">
        <v>708</v>
      </c>
      <c r="B305" s="51" t="s">
        <v>583</v>
      </c>
      <c r="C305" s="64" t="s">
        <v>681</v>
      </c>
      <c r="D305" s="283" t="s">
        <v>700</v>
      </c>
      <c r="E305" s="284"/>
      <c r="F305" s="256" t="s">
        <v>468</v>
      </c>
      <c r="G305" s="257"/>
      <c r="H305" s="248">
        <v>195300</v>
      </c>
      <c r="I305" s="261"/>
      <c r="J305" s="34"/>
      <c r="K305" s="142" t="str">
        <f>IF(D305="","0000",D305)&amp;IF(F305="","000",F305)</f>
        <v>0104247</v>
      </c>
    </row>
    <row r="306" spans="1:11">
      <c r="A306" s="63" t="s">
        <v>708</v>
      </c>
      <c r="B306" s="51" t="s">
        <v>583</v>
      </c>
      <c r="C306" s="64" t="s">
        <v>681</v>
      </c>
      <c r="D306" s="283" t="s">
        <v>706</v>
      </c>
      <c r="E306" s="284"/>
      <c r="F306" s="256" t="s">
        <v>468</v>
      </c>
      <c r="G306" s="257"/>
      <c r="H306" s="248">
        <v>13779260.33</v>
      </c>
      <c r="I306" s="261"/>
      <c r="J306" s="34"/>
      <c r="K306" s="142" t="str">
        <f>IF(D306="","0000",D306)&amp;IF(F306="","000",F306)</f>
        <v>0113247</v>
      </c>
    </row>
    <row r="307" spans="1:11">
      <c r="A307" s="63" t="s">
        <v>708</v>
      </c>
      <c r="B307" s="51" t="s">
        <v>583</v>
      </c>
      <c r="C307" s="64" t="s">
        <v>681</v>
      </c>
      <c r="D307" s="283" t="s">
        <v>709</v>
      </c>
      <c r="E307" s="284"/>
      <c r="F307" s="256" t="s">
        <v>468</v>
      </c>
      <c r="G307" s="257"/>
      <c r="H307" s="248">
        <v>729760.66</v>
      </c>
      <c r="I307" s="261"/>
      <c r="J307" s="34"/>
      <c r="K307" s="142" t="str">
        <f>IF(D307="","0000",D307)&amp;IF(F307="","000",F307)</f>
        <v>0501247</v>
      </c>
    </row>
    <row r="308" spans="1:11">
      <c r="A308" s="63" t="s">
        <v>708</v>
      </c>
      <c r="B308" s="51" t="s">
        <v>583</v>
      </c>
      <c r="C308" s="64" t="s">
        <v>681</v>
      </c>
      <c r="D308" s="283" t="s">
        <v>222</v>
      </c>
      <c r="E308" s="284"/>
      <c r="F308" s="256" t="s">
        <v>465</v>
      </c>
      <c r="G308" s="257"/>
      <c r="H308" s="248">
        <v>3376.39</v>
      </c>
      <c r="I308" s="261"/>
      <c r="J308" s="34"/>
      <c r="K308" s="142" t="str">
        <f>IF(D308="","0000",D308)&amp;IF(F308="","000",F308)</f>
        <v>0804244</v>
      </c>
    </row>
    <row r="309" spans="1:11">
      <c r="A309" s="63" t="s">
        <v>708</v>
      </c>
      <c r="B309" s="51" t="s">
        <v>583</v>
      </c>
      <c r="C309" s="64" t="s">
        <v>681</v>
      </c>
      <c r="D309" s="283" t="s">
        <v>222</v>
      </c>
      <c r="E309" s="284"/>
      <c r="F309" s="256" t="s">
        <v>468</v>
      </c>
      <c r="G309" s="257"/>
      <c r="H309" s="248">
        <v>47264.49</v>
      </c>
      <c r="I309" s="261"/>
      <c r="J309" s="34"/>
      <c r="K309" s="142" t="str">
        <f>IF(D309="","0000",D309)&amp;IF(F309="","000",F309)</f>
        <v>0804247</v>
      </c>
    </row>
    <row r="310" spans="1:11">
      <c r="A310" s="63" t="s">
        <v>710</v>
      </c>
      <c r="B310" s="51" t="s">
        <v>583</v>
      </c>
      <c r="C310" s="64" t="s">
        <v>683</v>
      </c>
      <c r="D310" s="283" t="s">
        <v>700</v>
      </c>
      <c r="E310" s="284"/>
      <c r="F310" s="256" t="s">
        <v>465</v>
      </c>
      <c r="G310" s="257"/>
      <c r="H310" s="248">
        <v>538336.85</v>
      </c>
      <c r="I310" s="261"/>
      <c r="J310" s="34"/>
      <c r="K310" s="142" t="str">
        <f>IF(D310="","0000",D310)&amp;IF(F310="","000",F310)</f>
        <v>0104244</v>
      </c>
    </row>
    <row r="311" spans="1:11">
      <c r="A311" s="63" t="s">
        <v>710</v>
      </c>
      <c r="B311" s="51" t="s">
        <v>583</v>
      </c>
      <c r="C311" s="64" t="s">
        <v>683</v>
      </c>
      <c r="D311" s="283" t="s">
        <v>706</v>
      </c>
      <c r="E311" s="284"/>
      <c r="F311" s="256" t="s">
        <v>465</v>
      </c>
      <c r="G311" s="257"/>
      <c r="H311" s="248">
        <v>9189.0400000000009</v>
      </c>
      <c r="I311" s="261"/>
      <c r="J311" s="34"/>
      <c r="K311" s="142" t="str">
        <f>IF(D311="","0000",D311)&amp;IF(F311="","000",F311)</f>
        <v>0113244</v>
      </c>
    </row>
    <row r="312" spans="1:11">
      <c r="A312" s="63" t="s">
        <v>710</v>
      </c>
      <c r="B312" s="51" t="s">
        <v>583</v>
      </c>
      <c r="C312" s="64" t="s">
        <v>683</v>
      </c>
      <c r="D312" s="283" t="s">
        <v>356</v>
      </c>
      <c r="E312" s="284"/>
      <c r="F312" s="256" t="s">
        <v>465</v>
      </c>
      <c r="G312" s="257"/>
      <c r="H312" s="248">
        <v>16159939.970000001</v>
      </c>
      <c r="I312" s="261"/>
      <c r="J312" s="34"/>
      <c r="K312" s="142" t="str">
        <f>IF(D312="","0000",D312)&amp;IF(F312="","000",F312)</f>
        <v>0409244</v>
      </c>
    </row>
    <row r="313" spans="1:11">
      <c r="A313" s="63" t="s">
        <v>710</v>
      </c>
      <c r="B313" s="51" t="s">
        <v>583</v>
      </c>
      <c r="C313" s="64" t="s">
        <v>683</v>
      </c>
      <c r="D313" s="283" t="s">
        <v>709</v>
      </c>
      <c r="E313" s="284"/>
      <c r="F313" s="256" t="s">
        <v>280</v>
      </c>
      <c r="G313" s="257"/>
      <c r="H313" s="248">
        <v>319565.78999999998</v>
      </c>
      <c r="I313" s="261"/>
      <c r="J313" s="34"/>
      <c r="K313" s="142" t="str">
        <f>IF(D313="","0000",D313)&amp;IF(F313="","000",F313)</f>
        <v>0501243</v>
      </c>
    </row>
    <row r="314" spans="1:11">
      <c r="A314" s="63" t="s">
        <v>710</v>
      </c>
      <c r="B314" s="51" t="s">
        <v>583</v>
      </c>
      <c r="C314" s="64" t="s">
        <v>683</v>
      </c>
      <c r="D314" s="283" t="s">
        <v>709</v>
      </c>
      <c r="E314" s="284"/>
      <c r="F314" s="256" t="s">
        <v>465</v>
      </c>
      <c r="G314" s="257"/>
      <c r="H314" s="248">
        <v>1478603.9</v>
      </c>
      <c r="I314" s="261"/>
      <c r="J314" s="34"/>
      <c r="K314" s="142" t="str">
        <f>IF(D314="","0000",D314)&amp;IF(F314="","000",F314)</f>
        <v>0501244</v>
      </c>
    </row>
    <row r="315" spans="1:11">
      <c r="A315" s="63" t="s">
        <v>710</v>
      </c>
      <c r="B315" s="51" t="s">
        <v>583</v>
      </c>
      <c r="C315" s="64" t="s">
        <v>683</v>
      </c>
      <c r="D315" s="283" t="s">
        <v>358</v>
      </c>
      <c r="E315" s="284"/>
      <c r="F315" s="256" t="s">
        <v>465</v>
      </c>
      <c r="G315" s="257"/>
      <c r="H315" s="248">
        <v>436110.27</v>
      </c>
      <c r="I315" s="261"/>
      <c r="J315" s="34"/>
      <c r="K315" s="142" t="str">
        <f>IF(D315="","0000",D315)&amp;IF(F315="","000",F315)</f>
        <v>0502244</v>
      </c>
    </row>
    <row r="316" spans="1:11">
      <c r="A316" s="63" t="s">
        <v>710</v>
      </c>
      <c r="B316" s="51" t="s">
        <v>583</v>
      </c>
      <c r="C316" s="64" t="s">
        <v>683</v>
      </c>
      <c r="D316" s="283" t="s">
        <v>222</v>
      </c>
      <c r="E316" s="284"/>
      <c r="F316" s="256" t="s">
        <v>465</v>
      </c>
      <c r="G316" s="257"/>
      <c r="H316" s="248">
        <v>9480</v>
      </c>
      <c r="I316" s="261"/>
      <c r="J316" s="34"/>
      <c r="K316" s="142" t="str">
        <f>IF(D316="","0000",D316)&amp;IF(F316="","000",F316)</f>
        <v>0804244</v>
      </c>
    </row>
    <row r="317" spans="1:11">
      <c r="A317" s="63" t="s">
        <v>711</v>
      </c>
      <c r="B317" s="51" t="s">
        <v>583</v>
      </c>
      <c r="C317" s="64" t="s">
        <v>684</v>
      </c>
      <c r="D317" s="283" t="s">
        <v>700</v>
      </c>
      <c r="E317" s="284"/>
      <c r="F317" s="256" t="s">
        <v>131</v>
      </c>
      <c r="G317" s="257"/>
      <c r="H317" s="248">
        <v>63169.1</v>
      </c>
      <c r="I317" s="261"/>
      <c r="J317" s="34"/>
      <c r="K317" s="142" t="str">
        <f>IF(D317="","0000",D317)&amp;IF(F317="","000",F317)</f>
        <v>0104122</v>
      </c>
    </row>
    <row r="318" spans="1:11">
      <c r="A318" s="63" t="s">
        <v>711</v>
      </c>
      <c r="B318" s="51" t="s">
        <v>583</v>
      </c>
      <c r="C318" s="64" t="s">
        <v>684</v>
      </c>
      <c r="D318" s="283" t="s">
        <v>700</v>
      </c>
      <c r="E318" s="284"/>
      <c r="F318" s="256" t="s">
        <v>688</v>
      </c>
      <c r="G318" s="257"/>
      <c r="H318" s="248">
        <v>417724.4</v>
      </c>
      <c r="I318" s="261"/>
      <c r="J318" s="34"/>
      <c r="K318" s="142" t="str">
        <f>IF(D318="","0000",D318)&amp;IF(F318="","000",F318)</f>
        <v>0104242</v>
      </c>
    </row>
    <row r="319" spans="1:11">
      <c r="A319" s="63" t="s">
        <v>711</v>
      </c>
      <c r="B319" s="51" t="s">
        <v>583</v>
      </c>
      <c r="C319" s="64" t="s">
        <v>684</v>
      </c>
      <c r="D319" s="283" t="s">
        <v>700</v>
      </c>
      <c r="E319" s="284"/>
      <c r="F319" s="256" t="s">
        <v>465</v>
      </c>
      <c r="G319" s="257"/>
      <c r="H319" s="248">
        <v>285283.55</v>
      </c>
      <c r="I319" s="261"/>
      <c r="J319" s="34"/>
      <c r="K319" s="142" t="str">
        <f>IF(D319="","0000",D319)&amp;IF(F319="","000",F319)</f>
        <v>0104244</v>
      </c>
    </row>
    <row r="320" spans="1:11">
      <c r="A320" s="63" t="s">
        <v>711</v>
      </c>
      <c r="B320" s="51" t="s">
        <v>583</v>
      </c>
      <c r="C320" s="64" t="s">
        <v>684</v>
      </c>
      <c r="D320" s="283" t="s">
        <v>712</v>
      </c>
      <c r="E320" s="284"/>
      <c r="F320" s="256" t="s">
        <v>465</v>
      </c>
      <c r="G320" s="257"/>
      <c r="H320" s="248">
        <v>41900</v>
      </c>
      <c r="I320" s="261"/>
      <c r="J320" s="34"/>
      <c r="K320" s="142" t="str">
        <f>IF(D320="","0000",D320)&amp;IF(F320="","000",F320)</f>
        <v>0105244</v>
      </c>
    </row>
    <row r="321" spans="1:11">
      <c r="A321" s="63" t="s">
        <v>711</v>
      </c>
      <c r="B321" s="51" t="s">
        <v>583</v>
      </c>
      <c r="C321" s="64" t="s">
        <v>684</v>
      </c>
      <c r="D321" s="283" t="s">
        <v>701</v>
      </c>
      <c r="E321" s="284"/>
      <c r="F321" s="256" t="s">
        <v>131</v>
      </c>
      <c r="G321" s="257"/>
      <c r="H321" s="248">
        <v>3676.4</v>
      </c>
      <c r="I321" s="261"/>
      <c r="J321" s="34"/>
      <c r="K321" s="142" t="str">
        <f>IF(D321="","0000",D321)&amp;IF(F321="","000",F321)</f>
        <v>0106122</v>
      </c>
    </row>
    <row r="322" spans="1:11">
      <c r="A322" s="63" t="s">
        <v>711</v>
      </c>
      <c r="B322" s="51" t="s">
        <v>583</v>
      </c>
      <c r="C322" s="64" t="s">
        <v>684</v>
      </c>
      <c r="D322" s="283" t="s">
        <v>701</v>
      </c>
      <c r="E322" s="284"/>
      <c r="F322" s="256" t="s">
        <v>688</v>
      </c>
      <c r="G322" s="257"/>
      <c r="H322" s="248">
        <v>176067</v>
      </c>
      <c r="I322" s="261"/>
      <c r="J322" s="34"/>
      <c r="K322" s="142" t="str">
        <f>IF(D322="","0000",D322)&amp;IF(F322="","000",F322)</f>
        <v>0106242</v>
      </c>
    </row>
    <row r="323" spans="1:11">
      <c r="A323" s="63" t="s">
        <v>711</v>
      </c>
      <c r="B323" s="51" t="s">
        <v>583</v>
      </c>
      <c r="C323" s="64" t="s">
        <v>684</v>
      </c>
      <c r="D323" s="283" t="s">
        <v>701</v>
      </c>
      <c r="E323" s="284"/>
      <c r="F323" s="256" t="s">
        <v>465</v>
      </c>
      <c r="G323" s="257"/>
      <c r="H323" s="248">
        <v>288195</v>
      </c>
      <c r="I323" s="261"/>
      <c r="J323" s="34"/>
      <c r="K323" s="142" t="str">
        <f>IF(D323="","0000",D323)&amp;IF(F323="","000",F323)</f>
        <v>0106244</v>
      </c>
    </row>
    <row r="324" spans="1:11">
      <c r="A324" s="63" t="s">
        <v>711</v>
      </c>
      <c r="B324" s="51" t="s">
        <v>583</v>
      </c>
      <c r="C324" s="64" t="s">
        <v>684</v>
      </c>
      <c r="D324" s="283" t="s">
        <v>706</v>
      </c>
      <c r="E324" s="284"/>
      <c r="F324" s="256" t="s">
        <v>688</v>
      </c>
      <c r="G324" s="257"/>
      <c r="H324" s="248">
        <v>267499.5</v>
      </c>
      <c r="I324" s="261"/>
      <c r="J324" s="34"/>
      <c r="K324" s="142" t="str">
        <f>IF(D324="","0000",D324)&amp;IF(F324="","000",F324)</f>
        <v>0113242</v>
      </c>
    </row>
    <row r="325" spans="1:11">
      <c r="A325" s="63" t="s">
        <v>711</v>
      </c>
      <c r="B325" s="51" t="s">
        <v>583</v>
      </c>
      <c r="C325" s="64" t="s">
        <v>684</v>
      </c>
      <c r="D325" s="283" t="s">
        <v>706</v>
      </c>
      <c r="E325" s="284"/>
      <c r="F325" s="256" t="s">
        <v>465</v>
      </c>
      <c r="G325" s="257"/>
      <c r="H325" s="248">
        <v>2204666.44</v>
      </c>
      <c r="I325" s="261"/>
      <c r="J325" s="34"/>
      <c r="K325" s="142" t="str">
        <f>IF(D325="","0000",D325)&amp;IF(F325="","000",F325)</f>
        <v>0113244</v>
      </c>
    </row>
    <row r="326" spans="1:11">
      <c r="A326" s="63" t="s">
        <v>711</v>
      </c>
      <c r="B326" s="51" t="s">
        <v>583</v>
      </c>
      <c r="C326" s="64" t="s">
        <v>684</v>
      </c>
      <c r="D326" s="283" t="s">
        <v>356</v>
      </c>
      <c r="E326" s="284"/>
      <c r="F326" s="256" t="s">
        <v>465</v>
      </c>
      <c r="G326" s="257"/>
      <c r="H326" s="248">
        <v>530240.36</v>
      </c>
      <c r="I326" s="261"/>
      <c r="J326" s="34"/>
      <c r="K326" s="142" t="str">
        <f>IF(D326="","0000",D326)&amp;IF(F326="","000",F326)</f>
        <v>0409244</v>
      </c>
    </row>
    <row r="327" spans="1:11">
      <c r="A327" s="63" t="s">
        <v>711</v>
      </c>
      <c r="B327" s="51" t="s">
        <v>583</v>
      </c>
      <c r="C327" s="64" t="s">
        <v>684</v>
      </c>
      <c r="D327" s="283" t="s">
        <v>702</v>
      </c>
      <c r="E327" s="284"/>
      <c r="F327" s="256" t="s">
        <v>131</v>
      </c>
      <c r="G327" s="257"/>
      <c r="H327" s="248">
        <v>46400</v>
      </c>
      <c r="I327" s="261"/>
      <c r="J327" s="34"/>
      <c r="K327" s="142" t="str">
        <f>IF(D327="","0000",D327)&amp;IF(F327="","000",F327)</f>
        <v>0412122</v>
      </c>
    </row>
    <row r="328" spans="1:11">
      <c r="A328" s="63" t="s">
        <v>711</v>
      </c>
      <c r="B328" s="51" t="s">
        <v>583</v>
      </c>
      <c r="C328" s="64" t="s">
        <v>684</v>
      </c>
      <c r="D328" s="283" t="s">
        <v>702</v>
      </c>
      <c r="E328" s="284"/>
      <c r="F328" s="256" t="s">
        <v>465</v>
      </c>
      <c r="G328" s="257"/>
      <c r="H328" s="248">
        <v>915760.77</v>
      </c>
      <c r="I328" s="261"/>
      <c r="J328" s="34"/>
      <c r="K328" s="142" t="str">
        <f>IF(D328="","0000",D328)&amp;IF(F328="","000",F328)</f>
        <v>0412244</v>
      </c>
    </row>
    <row r="329" spans="1:11">
      <c r="A329" s="63" t="s">
        <v>711</v>
      </c>
      <c r="B329" s="51" t="s">
        <v>583</v>
      </c>
      <c r="C329" s="64" t="s">
        <v>684</v>
      </c>
      <c r="D329" s="283" t="s">
        <v>709</v>
      </c>
      <c r="E329" s="284"/>
      <c r="F329" s="256" t="s">
        <v>280</v>
      </c>
      <c r="G329" s="257"/>
      <c r="H329" s="248">
        <v>13390.73</v>
      </c>
      <c r="I329" s="261"/>
      <c r="J329" s="34"/>
      <c r="K329" s="142" t="str">
        <f>IF(D329="","0000",D329)&amp;IF(F329="","000",F329)</f>
        <v>0501243</v>
      </c>
    </row>
    <row r="330" spans="1:11">
      <c r="A330" s="63" t="s">
        <v>711</v>
      </c>
      <c r="B330" s="51" t="s">
        <v>583</v>
      </c>
      <c r="C330" s="64" t="s">
        <v>684</v>
      </c>
      <c r="D330" s="283" t="s">
        <v>358</v>
      </c>
      <c r="E330" s="284"/>
      <c r="F330" s="256" t="s">
        <v>713</v>
      </c>
      <c r="G330" s="257"/>
      <c r="H330" s="248">
        <v>20000</v>
      </c>
      <c r="I330" s="261"/>
      <c r="J330" s="34"/>
      <c r="K330" s="142" t="str">
        <f>IF(D330="","0000",D330)&amp;IF(F330="","000",F330)</f>
        <v>0502414</v>
      </c>
    </row>
    <row r="331" spans="1:11">
      <c r="A331" s="63" t="s">
        <v>711</v>
      </c>
      <c r="B331" s="51" t="s">
        <v>583</v>
      </c>
      <c r="C331" s="64" t="s">
        <v>684</v>
      </c>
      <c r="D331" s="283" t="s">
        <v>368</v>
      </c>
      <c r="E331" s="284"/>
      <c r="F331" s="256" t="s">
        <v>465</v>
      </c>
      <c r="G331" s="257"/>
      <c r="H331" s="248">
        <v>560200</v>
      </c>
      <c r="I331" s="261"/>
      <c r="J331" s="34"/>
      <c r="K331" s="142" t="str">
        <f>IF(D331="","0000",D331)&amp;IF(F331="","000",F331)</f>
        <v>0605244</v>
      </c>
    </row>
    <row r="332" spans="1:11">
      <c r="A332" s="63" t="s">
        <v>711</v>
      </c>
      <c r="B332" s="51" t="s">
        <v>583</v>
      </c>
      <c r="C332" s="64" t="s">
        <v>684</v>
      </c>
      <c r="D332" s="283" t="s">
        <v>201</v>
      </c>
      <c r="E332" s="284"/>
      <c r="F332" s="256" t="s">
        <v>465</v>
      </c>
      <c r="G332" s="257"/>
      <c r="H332" s="248">
        <v>154800</v>
      </c>
      <c r="I332" s="261"/>
      <c r="J332" s="34"/>
      <c r="K332" s="142" t="str">
        <f>IF(D332="","0000",D332)&amp;IF(F332="","000",F332)</f>
        <v>0705244</v>
      </c>
    </row>
    <row r="333" spans="1:11">
      <c r="A333" s="63" t="s">
        <v>711</v>
      </c>
      <c r="B333" s="51" t="s">
        <v>583</v>
      </c>
      <c r="C333" s="64" t="s">
        <v>684</v>
      </c>
      <c r="D333" s="283" t="s">
        <v>211</v>
      </c>
      <c r="E333" s="284"/>
      <c r="F333" s="256" t="s">
        <v>465</v>
      </c>
      <c r="G333" s="257"/>
      <c r="H333" s="248">
        <v>60350</v>
      </c>
      <c r="I333" s="261"/>
      <c r="J333" s="34"/>
      <c r="K333" s="142" t="str">
        <f>IF(D333="","0000",D333)&amp;IF(F333="","000",F333)</f>
        <v>0709244</v>
      </c>
    </row>
    <row r="334" spans="1:11">
      <c r="A334" s="63" t="s">
        <v>711</v>
      </c>
      <c r="B334" s="51" t="s">
        <v>583</v>
      </c>
      <c r="C334" s="64" t="s">
        <v>684</v>
      </c>
      <c r="D334" s="283" t="s">
        <v>215</v>
      </c>
      <c r="E334" s="284"/>
      <c r="F334" s="256" t="s">
        <v>465</v>
      </c>
      <c r="G334" s="257"/>
      <c r="H334" s="248">
        <v>46415.87</v>
      </c>
      <c r="I334" s="261"/>
      <c r="J334" s="34"/>
      <c r="K334" s="142" t="str">
        <f>IF(D334="","0000",D334)&amp;IF(F334="","000",F334)</f>
        <v>0801244</v>
      </c>
    </row>
    <row r="335" spans="1:11">
      <c r="A335" s="63" t="s">
        <v>711</v>
      </c>
      <c r="B335" s="51" t="s">
        <v>583</v>
      </c>
      <c r="C335" s="64" t="s">
        <v>684</v>
      </c>
      <c r="D335" s="283" t="s">
        <v>222</v>
      </c>
      <c r="E335" s="284"/>
      <c r="F335" s="256" t="s">
        <v>688</v>
      </c>
      <c r="G335" s="257"/>
      <c r="H335" s="248">
        <v>30220</v>
      </c>
      <c r="I335" s="261"/>
      <c r="J335" s="34"/>
      <c r="K335" s="142" t="str">
        <f>IF(D335="","0000",D335)&amp;IF(F335="","000",F335)</f>
        <v>0804242</v>
      </c>
    </row>
    <row r="336" spans="1:11">
      <c r="A336" s="63" t="s">
        <v>711</v>
      </c>
      <c r="B336" s="51" t="s">
        <v>583</v>
      </c>
      <c r="C336" s="64" t="s">
        <v>684</v>
      </c>
      <c r="D336" s="283" t="s">
        <v>222</v>
      </c>
      <c r="E336" s="284"/>
      <c r="F336" s="256" t="s">
        <v>465</v>
      </c>
      <c r="G336" s="257"/>
      <c r="H336" s="248">
        <v>28708</v>
      </c>
      <c r="I336" s="261"/>
      <c r="J336" s="34"/>
      <c r="K336" s="142" t="str">
        <f>IF(D336="","0000",D336)&amp;IF(F336="","000",F336)</f>
        <v>0804244</v>
      </c>
    </row>
    <row r="337" spans="1:11">
      <c r="A337" s="63" t="s">
        <v>711</v>
      </c>
      <c r="B337" s="51" t="s">
        <v>583</v>
      </c>
      <c r="C337" s="64" t="s">
        <v>684</v>
      </c>
      <c r="D337" s="283" t="s">
        <v>714</v>
      </c>
      <c r="E337" s="284"/>
      <c r="F337" s="256" t="s">
        <v>715</v>
      </c>
      <c r="G337" s="257"/>
      <c r="H337" s="248">
        <v>6809700</v>
      </c>
      <c r="I337" s="261"/>
      <c r="J337" s="34"/>
      <c r="K337" s="142" t="str">
        <f>IF(D337="","0000",D337)&amp;IF(F337="","000",F337)</f>
        <v>1004323</v>
      </c>
    </row>
    <row r="338" spans="1:11">
      <c r="A338" s="63" t="s">
        <v>716</v>
      </c>
      <c r="B338" s="51" t="s">
        <v>583</v>
      </c>
      <c r="C338" s="64" t="s">
        <v>446</v>
      </c>
      <c r="D338" s="283" t="s">
        <v>706</v>
      </c>
      <c r="E338" s="284"/>
      <c r="F338" s="256" t="s">
        <v>465</v>
      </c>
      <c r="G338" s="257"/>
      <c r="H338" s="248">
        <v>23200</v>
      </c>
      <c r="I338" s="261"/>
      <c r="J338" s="34"/>
      <c r="K338" s="142" t="str">
        <f>IF(D338="","0000",D338)&amp;IF(F338="","000",F338)</f>
        <v>0113244</v>
      </c>
    </row>
    <row r="339" spans="1:11">
      <c r="A339" s="63" t="s">
        <v>716</v>
      </c>
      <c r="B339" s="51" t="s">
        <v>583</v>
      </c>
      <c r="C339" s="64" t="s">
        <v>446</v>
      </c>
      <c r="D339" s="283" t="s">
        <v>358</v>
      </c>
      <c r="E339" s="284"/>
      <c r="F339" s="256" t="s">
        <v>465</v>
      </c>
      <c r="G339" s="257"/>
      <c r="H339" s="248">
        <v>8250</v>
      </c>
      <c r="I339" s="261"/>
      <c r="J339" s="34"/>
      <c r="K339" s="142" t="str">
        <f>IF(D339="","0000",D339)&amp;IF(F339="","000",F339)</f>
        <v>0502244</v>
      </c>
    </row>
    <row r="340" spans="1:11">
      <c r="A340" s="63" t="s">
        <v>717</v>
      </c>
      <c r="B340" s="51" t="s">
        <v>583</v>
      </c>
      <c r="C340" s="64" t="s">
        <v>667</v>
      </c>
      <c r="D340" s="283" t="s">
        <v>718</v>
      </c>
      <c r="E340" s="284"/>
      <c r="F340" s="256" t="s">
        <v>719</v>
      </c>
      <c r="G340" s="257"/>
      <c r="H340" s="248">
        <v>1137334.52</v>
      </c>
      <c r="I340" s="261"/>
      <c r="J340" s="34"/>
      <c r="K340" s="142" t="str">
        <f>IF(D340="","0000",D340)&amp;IF(F340="","000",F340)</f>
        <v>1301730</v>
      </c>
    </row>
    <row r="341" spans="1:11" ht="23.25">
      <c r="A341" s="63" t="s">
        <v>720</v>
      </c>
      <c r="B341" s="51" t="s">
        <v>583</v>
      </c>
      <c r="C341" s="64" t="s">
        <v>687</v>
      </c>
      <c r="D341" s="283" t="s">
        <v>706</v>
      </c>
      <c r="E341" s="284"/>
      <c r="F341" s="256" t="s">
        <v>721</v>
      </c>
      <c r="G341" s="257"/>
      <c r="H341" s="248">
        <v>8669031.2200000007</v>
      </c>
      <c r="I341" s="261"/>
      <c r="J341" s="34"/>
      <c r="K341" s="142" t="str">
        <f>IF(D341="","0000",D341)&amp;IF(F341="","000",F341)</f>
        <v>0113611</v>
      </c>
    </row>
    <row r="342" spans="1:11" ht="23.25">
      <c r="A342" s="63" t="s">
        <v>720</v>
      </c>
      <c r="B342" s="51" t="s">
        <v>583</v>
      </c>
      <c r="C342" s="64" t="s">
        <v>687</v>
      </c>
      <c r="D342" s="283" t="s">
        <v>706</v>
      </c>
      <c r="E342" s="284"/>
      <c r="F342" s="256" t="s">
        <v>722</v>
      </c>
      <c r="G342" s="257"/>
      <c r="H342" s="248">
        <v>17000</v>
      </c>
      <c r="I342" s="261"/>
      <c r="J342" s="34"/>
      <c r="K342" s="142" t="str">
        <f>IF(D342="","0000",D342)&amp;IF(F342="","000",F342)</f>
        <v>0113612</v>
      </c>
    </row>
    <row r="343" spans="1:11" ht="23.25">
      <c r="A343" s="63" t="s">
        <v>720</v>
      </c>
      <c r="B343" s="51" t="s">
        <v>583</v>
      </c>
      <c r="C343" s="64" t="s">
        <v>687</v>
      </c>
      <c r="D343" s="283" t="s">
        <v>723</v>
      </c>
      <c r="E343" s="284"/>
      <c r="F343" s="256" t="s">
        <v>721</v>
      </c>
      <c r="G343" s="257"/>
      <c r="H343" s="248">
        <v>1736981.57</v>
      </c>
      <c r="I343" s="261"/>
      <c r="J343" s="34"/>
      <c r="K343" s="142" t="str">
        <f>IF(D343="","0000",D343)&amp;IF(F343="","000",F343)</f>
        <v>0310611</v>
      </c>
    </row>
    <row r="344" spans="1:11" ht="23.25">
      <c r="A344" s="63" t="s">
        <v>720</v>
      </c>
      <c r="B344" s="51" t="s">
        <v>583</v>
      </c>
      <c r="C344" s="64" t="s">
        <v>687</v>
      </c>
      <c r="D344" s="283" t="s">
        <v>709</v>
      </c>
      <c r="E344" s="284"/>
      <c r="F344" s="256" t="s">
        <v>724</v>
      </c>
      <c r="G344" s="257"/>
      <c r="H344" s="248">
        <v>2504.1799999999998</v>
      </c>
      <c r="I344" s="261"/>
      <c r="J344" s="34"/>
      <c r="K344" s="142" t="str">
        <f>IF(D344="","0000",D344)&amp;IF(F344="","000",F344)</f>
        <v>0501622</v>
      </c>
    </row>
    <row r="345" spans="1:11" ht="23.25">
      <c r="A345" s="63" t="s">
        <v>720</v>
      </c>
      <c r="B345" s="51" t="s">
        <v>583</v>
      </c>
      <c r="C345" s="64" t="s">
        <v>687</v>
      </c>
      <c r="D345" s="283" t="s">
        <v>370</v>
      </c>
      <c r="E345" s="284"/>
      <c r="F345" s="256" t="s">
        <v>725</v>
      </c>
      <c r="G345" s="257"/>
      <c r="H345" s="248">
        <v>87487000</v>
      </c>
      <c r="I345" s="261"/>
      <c r="J345" s="34"/>
      <c r="K345" s="142" t="str">
        <f>IF(D345="","0000",D345)&amp;IF(F345="","000",F345)</f>
        <v>0701621</v>
      </c>
    </row>
    <row r="346" spans="1:11" ht="23.25">
      <c r="A346" s="63" t="s">
        <v>720</v>
      </c>
      <c r="B346" s="51" t="s">
        <v>583</v>
      </c>
      <c r="C346" s="64" t="s">
        <v>687</v>
      </c>
      <c r="D346" s="283" t="s">
        <v>370</v>
      </c>
      <c r="E346" s="284"/>
      <c r="F346" s="256" t="s">
        <v>724</v>
      </c>
      <c r="G346" s="257"/>
      <c r="H346" s="248">
        <v>1770500</v>
      </c>
      <c r="I346" s="261"/>
      <c r="J346" s="34"/>
      <c r="K346" s="142" t="str">
        <f>IF(D346="","0000",D346)&amp;IF(F346="","000",F346)</f>
        <v>0701622</v>
      </c>
    </row>
    <row r="347" spans="1:11" ht="23.25">
      <c r="A347" s="63" t="s">
        <v>720</v>
      </c>
      <c r="B347" s="51" t="s">
        <v>583</v>
      </c>
      <c r="C347" s="64" t="s">
        <v>687</v>
      </c>
      <c r="D347" s="283" t="s">
        <v>726</v>
      </c>
      <c r="E347" s="284"/>
      <c r="F347" s="256" t="s">
        <v>721</v>
      </c>
      <c r="G347" s="257"/>
      <c r="H347" s="248">
        <v>8725900</v>
      </c>
      <c r="I347" s="261"/>
      <c r="J347" s="34"/>
      <c r="K347" s="142" t="str">
        <f>IF(D347="","0000",D347)&amp;IF(F347="","000",F347)</f>
        <v>0702611</v>
      </c>
    </row>
    <row r="348" spans="1:11" ht="23.25">
      <c r="A348" s="63" t="s">
        <v>720</v>
      </c>
      <c r="B348" s="51" t="s">
        <v>583</v>
      </c>
      <c r="C348" s="64" t="s">
        <v>687</v>
      </c>
      <c r="D348" s="283" t="s">
        <v>726</v>
      </c>
      <c r="E348" s="284"/>
      <c r="F348" s="256" t="s">
        <v>725</v>
      </c>
      <c r="G348" s="257"/>
      <c r="H348" s="248">
        <v>176424620.84999999</v>
      </c>
      <c r="I348" s="261"/>
      <c r="J348" s="34"/>
      <c r="K348" s="142" t="str">
        <f>IF(D348="","0000",D348)&amp;IF(F348="","000",F348)</f>
        <v>0702621</v>
      </c>
    </row>
    <row r="349" spans="1:11" ht="23.25">
      <c r="A349" s="63" t="s">
        <v>720</v>
      </c>
      <c r="B349" s="51" t="s">
        <v>583</v>
      </c>
      <c r="C349" s="64" t="s">
        <v>687</v>
      </c>
      <c r="D349" s="283" t="s">
        <v>726</v>
      </c>
      <c r="E349" s="284"/>
      <c r="F349" s="256" t="s">
        <v>724</v>
      </c>
      <c r="G349" s="257"/>
      <c r="H349" s="248">
        <v>24164112.899999999</v>
      </c>
      <c r="I349" s="261"/>
      <c r="J349" s="34"/>
      <c r="K349" s="142" t="str">
        <f>IF(D349="","0000",D349)&amp;IF(F349="","000",F349)</f>
        <v>0702622</v>
      </c>
    </row>
    <row r="350" spans="1:11" ht="23.25">
      <c r="A350" s="63" t="s">
        <v>720</v>
      </c>
      <c r="B350" s="51" t="s">
        <v>583</v>
      </c>
      <c r="C350" s="64" t="s">
        <v>687</v>
      </c>
      <c r="D350" s="283" t="s">
        <v>199</v>
      </c>
      <c r="E350" s="284"/>
      <c r="F350" s="256" t="s">
        <v>721</v>
      </c>
      <c r="G350" s="257"/>
      <c r="H350" s="248">
        <v>13603172.84</v>
      </c>
      <c r="I350" s="261"/>
      <c r="J350" s="34"/>
      <c r="K350" s="142" t="str">
        <f>IF(D350="","0000",D350)&amp;IF(F350="","000",F350)</f>
        <v>0703611</v>
      </c>
    </row>
    <row r="351" spans="1:11" ht="23.25">
      <c r="A351" s="63" t="s">
        <v>720</v>
      </c>
      <c r="B351" s="51" t="s">
        <v>583</v>
      </c>
      <c r="C351" s="64" t="s">
        <v>687</v>
      </c>
      <c r="D351" s="283" t="s">
        <v>199</v>
      </c>
      <c r="E351" s="284"/>
      <c r="F351" s="256" t="s">
        <v>722</v>
      </c>
      <c r="G351" s="257"/>
      <c r="H351" s="248">
        <v>344668</v>
      </c>
      <c r="I351" s="261"/>
      <c r="J351" s="34"/>
      <c r="K351" s="142" t="str">
        <f>IF(D351="","0000",D351)&amp;IF(F351="","000",F351)</f>
        <v>0703612</v>
      </c>
    </row>
    <row r="352" spans="1:11" ht="23.25">
      <c r="A352" s="63" t="s">
        <v>720</v>
      </c>
      <c r="B352" s="51" t="s">
        <v>583</v>
      </c>
      <c r="C352" s="64" t="s">
        <v>687</v>
      </c>
      <c r="D352" s="283" t="s">
        <v>199</v>
      </c>
      <c r="E352" s="284"/>
      <c r="F352" s="256" t="s">
        <v>725</v>
      </c>
      <c r="G352" s="257"/>
      <c r="H352" s="248">
        <v>5070212.5999999996</v>
      </c>
      <c r="I352" s="261"/>
      <c r="J352" s="34"/>
      <c r="K352" s="142" t="str">
        <f>IF(D352="","0000",D352)&amp;IF(F352="","000",F352)</f>
        <v>0703621</v>
      </c>
    </row>
    <row r="353" spans="1:11" ht="23.25">
      <c r="A353" s="63" t="s">
        <v>720</v>
      </c>
      <c r="B353" s="51" t="s">
        <v>583</v>
      </c>
      <c r="C353" s="64" t="s">
        <v>687</v>
      </c>
      <c r="D353" s="283" t="s">
        <v>199</v>
      </c>
      <c r="E353" s="284"/>
      <c r="F353" s="256" t="s">
        <v>724</v>
      </c>
      <c r="G353" s="257"/>
      <c r="H353" s="248">
        <v>2231880</v>
      </c>
      <c r="I353" s="261"/>
      <c r="J353" s="34"/>
      <c r="K353" s="142" t="str">
        <f>IF(D353="","0000",D353)&amp;IF(F353="","000",F353)</f>
        <v>0703622</v>
      </c>
    </row>
    <row r="354" spans="1:11" ht="23.25">
      <c r="A354" s="63" t="s">
        <v>720</v>
      </c>
      <c r="B354" s="51" t="s">
        <v>583</v>
      </c>
      <c r="C354" s="64" t="s">
        <v>687</v>
      </c>
      <c r="D354" s="283" t="s">
        <v>201</v>
      </c>
      <c r="E354" s="284"/>
      <c r="F354" s="256" t="s">
        <v>722</v>
      </c>
      <c r="G354" s="257"/>
      <c r="H354" s="248">
        <v>9000</v>
      </c>
      <c r="I354" s="261"/>
      <c r="J354" s="34"/>
      <c r="K354" s="142" t="str">
        <f>IF(D354="","0000",D354)&amp;IF(F354="","000",F354)</f>
        <v>0705612</v>
      </c>
    </row>
    <row r="355" spans="1:11" ht="23.25">
      <c r="A355" s="63" t="s">
        <v>720</v>
      </c>
      <c r="B355" s="51" t="s">
        <v>583</v>
      </c>
      <c r="C355" s="64" t="s">
        <v>687</v>
      </c>
      <c r="D355" s="283" t="s">
        <v>203</v>
      </c>
      <c r="E355" s="284"/>
      <c r="F355" s="256" t="s">
        <v>725</v>
      </c>
      <c r="G355" s="257"/>
      <c r="H355" s="248">
        <v>5786244.4299999997</v>
      </c>
      <c r="I355" s="261"/>
      <c r="J355" s="34"/>
      <c r="K355" s="142" t="str">
        <f>IF(D355="","0000",D355)&amp;IF(F355="","000",F355)</f>
        <v>0707621</v>
      </c>
    </row>
    <row r="356" spans="1:11" ht="23.25">
      <c r="A356" s="63" t="s">
        <v>720</v>
      </c>
      <c r="B356" s="51" t="s">
        <v>583</v>
      </c>
      <c r="C356" s="64" t="s">
        <v>687</v>
      </c>
      <c r="D356" s="283" t="s">
        <v>203</v>
      </c>
      <c r="E356" s="284"/>
      <c r="F356" s="256" t="s">
        <v>724</v>
      </c>
      <c r="G356" s="257"/>
      <c r="H356" s="248">
        <v>1003416.4</v>
      </c>
      <c r="I356" s="261"/>
      <c r="J356" s="34"/>
      <c r="K356" s="142" t="str">
        <f>IF(D356="","0000",D356)&amp;IF(F356="","000",F356)</f>
        <v>0707622</v>
      </c>
    </row>
    <row r="357" spans="1:11" ht="23.25">
      <c r="A357" s="63" t="s">
        <v>720</v>
      </c>
      <c r="B357" s="51" t="s">
        <v>583</v>
      </c>
      <c r="C357" s="64" t="s">
        <v>687</v>
      </c>
      <c r="D357" s="283" t="s">
        <v>211</v>
      </c>
      <c r="E357" s="284"/>
      <c r="F357" s="256" t="s">
        <v>721</v>
      </c>
      <c r="G357" s="257"/>
      <c r="H357" s="248">
        <v>11392904</v>
      </c>
      <c r="I357" s="261"/>
      <c r="J357" s="34"/>
      <c r="K357" s="142" t="str">
        <f>IF(D357="","0000",D357)&amp;IF(F357="","000",F357)</f>
        <v>0709611</v>
      </c>
    </row>
    <row r="358" spans="1:11" ht="23.25">
      <c r="A358" s="63" t="s">
        <v>720</v>
      </c>
      <c r="B358" s="51" t="s">
        <v>583</v>
      </c>
      <c r="C358" s="64" t="s">
        <v>687</v>
      </c>
      <c r="D358" s="283" t="s">
        <v>215</v>
      </c>
      <c r="E358" s="284"/>
      <c r="F358" s="256" t="s">
        <v>721</v>
      </c>
      <c r="G358" s="257"/>
      <c r="H358" s="248">
        <v>62978534.630000003</v>
      </c>
      <c r="I358" s="261"/>
      <c r="J358" s="34"/>
      <c r="K358" s="142" t="str">
        <f>IF(D358="","0000",D358)&amp;IF(F358="","000",F358)</f>
        <v>0801611</v>
      </c>
    </row>
    <row r="359" spans="1:11" ht="23.25">
      <c r="A359" s="63" t="s">
        <v>720</v>
      </c>
      <c r="B359" s="51" t="s">
        <v>583</v>
      </c>
      <c r="C359" s="64" t="s">
        <v>687</v>
      </c>
      <c r="D359" s="283" t="s">
        <v>215</v>
      </c>
      <c r="E359" s="284"/>
      <c r="F359" s="256" t="s">
        <v>722</v>
      </c>
      <c r="G359" s="257"/>
      <c r="H359" s="248">
        <v>1309894</v>
      </c>
      <c r="I359" s="261"/>
      <c r="J359" s="34"/>
      <c r="K359" s="142" t="str">
        <f>IF(D359="","0000",D359)&amp;IF(F359="","000",F359)</f>
        <v>0801612</v>
      </c>
    </row>
    <row r="360" spans="1:11" ht="23.25">
      <c r="A360" s="63" t="s">
        <v>720</v>
      </c>
      <c r="B360" s="51" t="s">
        <v>583</v>
      </c>
      <c r="C360" s="64" t="s">
        <v>687</v>
      </c>
      <c r="D360" s="283" t="s">
        <v>727</v>
      </c>
      <c r="E360" s="284"/>
      <c r="F360" s="256" t="s">
        <v>725</v>
      </c>
      <c r="G360" s="257"/>
      <c r="H360" s="248">
        <v>31799319.350000001</v>
      </c>
      <c r="I360" s="261"/>
      <c r="J360" s="34"/>
      <c r="K360" s="142" t="str">
        <f>IF(D360="","0000",D360)&amp;IF(F360="","000",F360)</f>
        <v>1101621</v>
      </c>
    </row>
    <row r="361" spans="1:11" ht="23.25">
      <c r="A361" s="63" t="s">
        <v>720</v>
      </c>
      <c r="B361" s="51" t="s">
        <v>583</v>
      </c>
      <c r="C361" s="64" t="s">
        <v>687</v>
      </c>
      <c r="D361" s="283" t="s">
        <v>727</v>
      </c>
      <c r="E361" s="284"/>
      <c r="F361" s="256" t="s">
        <v>724</v>
      </c>
      <c r="G361" s="257"/>
      <c r="H361" s="248">
        <v>377352</v>
      </c>
      <c r="I361" s="261"/>
      <c r="J361" s="34"/>
      <c r="K361" s="142" t="str">
        <f>IF(D361="","0000",D361)&amp;IF(F361="","000",F361)</f>
        <v>1101622</v>
      </c>
    </row>
    <row r="362" spans="1:11" ht="23.25">
      <c r="A362" s="63" t="s">
        <v>728</v>
      </c>
      <c r="B362" s="51" t="s">
        <v>583</v>
      </c>
      <c r="C362" s="64" t="s">
        <v>664</v>
      </c>
      <c r="D362" s="283" t="s">
        <v>706</v>
      </c>
      <c r="E362" s="284"/>
      <c r="F362" s="256" t="s">
        <v>524</v>
      </c>
      <c r="G362" s="257"/>
      <c r="H362" s="248">
        <v>1347490</v>
      </c>
      <c r="I362" s="261"/>
      <c r="J362" s="34"/>
      <c r="K362" s="142" t="str">
        <f>IF(D362="","0000",D362)&amp;IF(F362="","000",F362)</f>
        <v>0113530</v>
      </c>
    </row>
    <row r="363" spans="1:11" ht="23.25">
      <c r="A363" s="63" t="s">
        <v>728</v>
      </c>
      <c r="B363" s="51" t="s">
        <v>583</v>
      </c>
      <c r="C363" s="64" t="s">
        <v>664</v>
      </c>
      <c r="D363" s="283" t="s">
        <v>729</v>
      </c>
      <c r="E363" s="284"/>
      <c r="F363" s="256" t="s">
        <v>524</v>
      </c>
      <c r="G363" s="257"/>
      <c r="H363" s="248">
        <v>929100</v>
      </c>
      <c r="I363" s="261"/>
      <c r="J363" s="34"/>
      <c r="K363" s="142" t="str">
        <f>IF(D363="","0000",D363)&amp;IF(F363="","000",F363)</f>
        <v>0203530</v>
      </c>
    </row>
    <row r="364" spans="1:11" ht="23.25">
      <c r="A364" s="63" t="s">
        <v>728</v>
      </c>
      <c r="B364" s="51" t="s">
        <v>583</v>
      </c>
      <c r="C364" s="64" t="s">
        <v>664</v>
      </c>
      <c r="D364" s="283" t="s">
        <v>730</v>
      </c>
      <c r="E364" s="284"/>
      <c r="F364" s="256" t="s">
        <v>731</v>
      </c>
      <c r="G364" s="257"/>
      <c r="H364" s="248">
        <v>21454900</v>
      </c>
      <c r="I364" s="261"/>
      <c r="J364" s="34"/>
      <c r="K364" s="142" t="str">
        <f>IF(D364="","0000",D364)&amp;IF(F364="","000",F364)</f>
        <v>1401511</v>
      </c>
    </row>
    <row r="365" spans="1:11" ht="23.25">
      <c r="A365" s="63" t="s">
        <v>728</v>
      </c>
      <c r="B365" s="51" t="s">
        <v>583</v>
      </c>
      <c r="C365" s="64" t="s">
        <v>664</v>
      </c>
      <c r="D365" s="283" t="s">
        <v>732</v>
      </c>
      <c r="E365" s="284"/>
      <c r="F365" s="256" t="s">
        <v>733</v>
      </c>
      <c r="G365" s="257"/>
      <c r="H365" s="248">
        <v>3099000</v>
      </c>
      <c r="I365" s="261"/>
      <c r="J365" s="34"/>
      <c r="K365" s="142" t="str">
        <f>IF(D365="","0000",D365)&amp;IF(F365="","000",F365)</f>
        <v>1402512</v>
      </c>
    </row>
    <row r="366" spans="1:11">
      <c r="A366" s="63" t="s">
        <v>734</v>
      </c>
      <c r="B366" s="51" t="s">
        <v>583</v>
      </c>
      <c r="C366" s="64" t="s">
        <v>649</v>
      </c>
      <c r="D366" s="283" t="s">
        <v>735</v>
      </c>
      <c r="E366" s="284"/>
      <c r="F366" s="256" t="s">
        <v>736</v>
      </c>
      <c r="G366" s="257"/>
      <c r="H366" s="248">
        <v>1418760</v>
      </c>
      <c r="I366" s="261"/>
      <c r="J366" s="34"/>
      <c r="K366" s="142" t="str">
        <f>IF(D366="","0000",D366)&amp;IF(F366="","000",F366)</f>
        <v>1003322</v>
      </c>
    </row>
    <row r="367" spans="1:11">
      <c r="A367" s="63" t="s">
        <v>734</v>
      </c>
      <c r="B367" s="51" t="s">
        <v>583</v>
      </c>
      <c r="C367" s="64" t="s">
        <v>649</v>
      </c>
      <c r="D367" s="283" t="s">
        <v>714</v>
      </c>
      <c r="E367" s="284"/>
      <c r="F367" s="256" t="s">
        <v>737</v>
      </c>
      <c r="G367" s="257"/>
      <c r="H367" s="248">
        <v>11142200</v>
      </c>
      <c r="I367" s="261"/>
      <c r="J367" s="34"/>
      <c r="K367" s="142" t="str">
        <f>IF(D367="","0000",D367)&amp;IF(F367="","000",F367)</f>
        <v>1004313</v>
      </c>
    </row>
    <row r="368" spans="1:11">
      <c r="A368" s="63" t="s">
        <v>734</v>
      </c>
      <c r="B368" s="51" t="s">
        <v>583</v>
      </c>
      <c r="C368" s="64" t="s">
        <v>649</v>
      </c>
      <c r="D368" s="283" t="s">
        <v>714</v>
      </c>
      <c r="E368" s="284"/>
      <c r="F368" s="256" t="s">
        <v>738</v>
      </c>
      <c r="G368" s="257"/>
      <c r="H368" s="248">
        <v>240059</v>
      </c>
      <c r="I368" s="261"/>
      <c r="J368" s="34"/>
      <c r="K368" s="142" t="str">
        <f>IF(D368="","0000",D368)&amp;IF(F368="","000",F368)</f>
        <v>1004321</v>
      </c>
    </row>
    <row r="369" spans="1:11" ht="23.25">
      <c r="A369" s="63" t="s">
        <v>739</v>
      </c>
      <c r="B369" s="51" t="s">
        <v>583</v>
      </c>
      <c r="C369" s="64" t="s">
        <v>486</v>
      </c>
      <c r="D369" s="283" t="s">
        <v>740</v>
      </c>
      <c r="E369" s="284"/>
      <c r="F369" s="256" t="s">
        <v>741</v>
      </c>
      <c r="G369" s="257"/>
      <c r="H369" s="248">
        <v>3043269.15</v>
      </c>
      <c r="I369" s="261"/>
      <c r="J369" s="34"/>
      <c r="K369" s="142" t="str">
        <f>IF(D369="","0000",D369)&amp;IF(F369="","000",F369)</f>
        <v>1001312</v>
      </c>
    </row>
    <row r="370" spans="1:11">
      <c r="A370" s="63" t="s">
        <v>742</v>
      </c>
      <c r="B370" s="51" t="s">
        <v>583</v>
      </c>
      <c r="C370" s="64" t="s">
        <v>488</v>
      </c>
      <c r="D370" s="283" t="s">
        <v>699</v>
      </c>
      <c r="E370" s="284"/>
      <c r="F370" s="256" t="s">
        <v>130</v>
      </c>
      <c r="G370" s="257"/>
      <c r="H370" s="248">
        <v>7302.75</v>
      </c>
      <c r="I370" s="261"/>
      <c r="J370" s="34"/>
      <c r="K370" s="142" t="str">
        <f>IF(D370="","0000",D370)&amp;IF(F370="","000",F370)</f>
        <v>0102121</v>
      </c>
    </row>
    <row r="371" spans="1:11">
      <c r="A371" s="63" t="s">
        <v>742</v>
      </c>
      <c r="B371" s="51" t="s">
        <v>583</v>
      </c>
      <c r="C371" s="64" t="s">
        <v>488</v>
      </c>
      <c r="D371" s="283" t="s">
        <v>700</v>
      </c>
      <c r="E371" s="284"/>
      <c r="F371" s="256" t="s">
        <v>130</v>
      </c>
      <c r="G371" s="257"/>
      <c r="H371" s="248">
        <v>145115.28</v>
      </c>
      <c r="I371" s="261"/>
      <c r="J371" s="34"/>
      <c r="K371" s="142" t="str">
        <f>IF(D371="","0000",D371)&amp;IF(F371="","000",F371)</f>
        <v>0104121</v>
      </c>
    </row>
    <row r="372" spans="1:11">
      <c r="A372" s="63" t="s">
        <v>742</v>
      </c>
      <c r="B372" s="51" t="s">
        <v>583</v>
      </c>
      <c r="C372" s="64" t="s">
        <v>488</v>
      </c>
      <c r="D372" s="283" t="s">
        <v>701</v>
      </c>
      <c r="E372" s="284"/>
      <c r="F372" s="256" t="s">
        <v>130</v>
      </c>
      <c r="G372" s="257"/>
      <c r="H372" s="248">
        <v>36370.589999999997</v>
      </c>
      <c r="I372" s="261"/>
      <c r="J372" s="34"/>
      <c r="K372" s="142" t="str">
        <f>IF(D372="","0000",D372)&amp;IF(F372="","000",F372)</f>
        <v>0106121</v>
      </c>
    </row>
    <row r="373" spans="1:11">
      <c r="A373" s="63" t="s">
        <v>742</v>
      </c>
      <c r="B373" s="51" t="s">
        <v>583</v>
      </c>
      <c r="C373" s="64" t="s">
        <v>488</v>
      </c>
      <c r="D373" s="283" t="s">
        <v>222</v>
      </c>
      <c r="E373" s="284"/>
      <c r="F373" s="256" t="s">
        <v>130</v>
      </c>
      <c r="G373" s="257"/>
      <c r="H373" s="248">
        <v>5203.4399999999996</v>
      </c>
      <c r="I373" s="261"/>
      <c r="J373" s="34"/>
      <c r="K373" s="142" t="str">
        <f>IF(D373="","0000",D373)&amp;IF(F373="","000",F373)</f>
        <v>0804121</v>
      </c>
    </row>
    <row r="374" spans="1:11" ht="23.25">
      <c r="A374" s="63" t="s">
        <v>743</v>
      </c>
      <c r="B374" s="51" t="s">
        <v>583</v>
      </c>
      <c r="C374" s="64" t="s">
        <v>304</v>
      </c>
      <c r="D374" s="283" t="s">
        <v>199</v>
      </c>
      <c r="E374" s="284"/>
      <c r="F374" s="256" t="s">
        <v>722</v>
      </c>
      <c r="G374" s="257"/>
      <c r="H374" s="248">
        <v>7420865.4000000004</v>
      </c>
      <c r="I374" s="261"/>
      <c r="J374" s="34"/>
      <c r="K374" s="142" t="str">
        <f>IF(D374="","0000",D374)&amp;IF(F374="","000",F374)</f>
        <v>0703612</v>
      </c>
    </row>
    <row r="375" spans="1:11" ht="23.25">
      <c r="A375" s="63" t="s">
        <v>743</v>
      </c>
      <c r="B375" s="51" t="s">
        <v>583</v>
      </c>
      <c r="C375" s="64" t="s">
        <v>304</v>
      </c>
      <c r="D375" s="283" t="s">
        <v>215</v>
      </c>
      <c r="E375" s="284"/>
      <c r="F375" s="256" t="s">
        <v>722</v>
      </c>
      <c r="G375" s="257"/>
      <c r="H375" s="248">
        <v>5707738</v>
      </c>
      <c r="I375" s="261"/>
      <c r="J375" s="34"/>
      <c r="K375" s="142" t="str">
        <f>IF(D375="","0000",D375)&amp;IF(F375="","000",F375)</f>
        <v>0801612</v>
      </c>
    </row>
    <row r="376" spans="1:11">
      <c r="A376" s="63" t="s">
        <v>744</v>
      </c>
      <c r="B376" s="51" t="s">
        <v>583</v>
      </c>
      <c r="C376" s="64" t="s">
        <v>164</v>
      </c>
      <c r="D376" s="283" t="s">
        <v>700</v>
      </c>
      <c r="E376" s="284"/>
      <c r="F376" s="256" t="s">
        <v>745</v>
      </c>
      <c r="G376" s="257"/>
      <c r="H376" s="248">
        <v>39631</v>
      </c>
      <c r="I376" s="261"/>
      <c r="J376" s="34"/>
      <c r="K376" s="142" t="str">
        <f>IF(D376="","0000",D376)&amp;IF(F376="","000",F376)</f>
        <v>0104852</v>
      </c>
    </row>
    <row r="377" spans="1:11">
      <c r="A377" s="63" t="s">
        <v>744</v>
      </c>
      <c r="B377" s="51" t="s">
        <v>583</v>
      </c>
      <c r="C377" s="64" t="s">
        <v>164</v>
      </c>
      <c r="D377" s="283" t="s">
        <v>706</v>
      </c>
      <c r="E377" s="284"/>
      <c r="F377" s="256" t="s">
        <v>745</v>
      </c>
      <c r="G377" s="257"/>
      <c r="H377" s="248">
        <v>2600</v>
      </c>
      <c r="I377" s="261"/>
      <c r="J377" s="34"/>
      <c r="K377" s="142" t="str">
        <f>IF(D377="","0000",D377)&amp;IF(F377="","000",F377)</f>
        <v>0113852</v>
      </c>
    </row>
    <row r="378" spans="1:11" ht="23.25">
      <c r="A378" s="63" t="s">
        <v>746</v>
      </c>
      <c r="B378" s="51" t="s">
        <v>583</v>
      </c>
      <c r="C378" s="64" t="s">
        <v>165</v>
      </c>
      <c r="D378" s="283" t="s">
        <v>700</v>
      </c>
      <c r="E378" s="284"/>
      <c r="F378" s="256" t="s">
        <v>747</v>
      </c>
      <c r="G378" s="257"/>
      <c r="H378" s="248">
        <v>5.59</v>
      </c>
      <c r="I378" s="261"/>
      <c r="J378" s="34"/>
      <c r="K378" s="142" t="str">
        <f>IF(D378="","0000",D378)&amp;IF(F378="","000",F378)</f>
        <v>0104853</v>
      </c>
    </row>
    <row r="379" spans="1:11" ht="23.25">
      <c r="A379" s="63" t="s">
        <v>746</v>
      </c>
      <c r="B379" s="51" t="s">
        <v>583</v>
      </c>
      <c r="C379" s="64" t="s">
        <v>165</v>
      </c>
      <c r="D379" s="283" t="s">
        <v>701</v>
      </c>
      <c r="E379" s="284"/>
      <c r="F379" s="256" t="s">
        <v>747</v>
      </c>
      <c r="G379" s="257"/>
      <c r="H379" s="248">
        <v>3.87</v>
      </c>
      <c r="I379" s="261"/>
      <c r="J379" s="34"/>
      <c r="K379" s="142" t="str">
        <f>IF(D379="","0000",D379)&amp;IF(F379="","000",F379)</f>
        <v>0106853</v>
      </c>
    </row>
    <row r="380" spans="1:11" ht="23.25">
      <c r="A380" s="63" t="s">
        <v>748</v>
      </c>
      <c r="B380" s="51" t="s">
        <v>583</v>
      </c>
      <c r="C380" s="64" t="s">
        <v>166</v>
      </c>
      <c r="D380" s="283" t="s">
        <v>706</v>
      </c>
      <c r="E380" s="284"/>
      <c r="F380" s="256" t="s">
        <v>747</v>
      </c>
      <c r="G380" s="257"/>
      <c r="H380" s="248">
        <v>0.42</v>
      </c>
      <c r="I380" s="261"/>
      <c r="J380" s="34"/>
      <c r="K380" s="142" t="str">
        <f>IF(D380="","0000",D380)&amp;IF(F380="","000",F380)</f>
        <v>0113853</v>
      </c>
    </row>
    <row r="381" spans="1:11" ht="23.25">
      <c r="A381" s="63" t="s">
        <v>748</v>
      </c>
      <c r="B381" s="51" t="s">
        <v>583</v>
      </c>
      <c r="C381" s="64" t="s">
        <v>166</v>
      </c>
      <c r="D381" s="283" t="s">
        <v>709</v>
      </c>
      <c r="E381" s="284"/>
      <c r="F381" s="256" t="s">
        <v>747</v>
      </c>
      <c r="G381" s="257"/>
      <c r="H381" s="248">
        <v>33.26</v>
      </c>
      <c r="I381" s="261"/>
      <c r="J381" s="34"/>
      <c r="K381" s="142" t="str">
        <f>IF(D381="","0000",D381)&amp;IF(F381="","000",F381)</f>
        <v>0501853</v>
      </c>
    </row>
    <row r="382" spans="1:11" ht="23.25">
      <c r="A382" s="63" t="s">
        <v>748</v>
      </c>
      <c r="B382" s="51" t="s">
        <v>583</v>
      </c>
      <c r="C382" s="64" t="s">
        <v>166</v>
      </c>
      <c r="D382" s="283" t="s">
        <v>222</v>
      </c>
      <c r="E382" s="284"/>
      <c r="F382" s="256" t="s">
        <v>747</v>
      </c>
      <c r="G382" s="257"/>
      <c r="H382" s="248">
        <v>0.44</v>
      </c>
      <c r="I382" s="261"/>
      <c r="J382" s="34"/>
      <c r="K382" s="142" t="str">
        <f>IF(D382="","0000",D382)&amp;IF(F382="","000",F382)</f>
        <v>0804853</v>
      </c>
    </row>
    <row r="383" spans="1:11">
      <c r="A383" s="63" t="s">
        <v>749</v>
      </c>
      <c r="B383" s="51" t="s">
        <v>583</v>
      </c>
      <c r="C383" s="64" t="s">
        <v>168</v>
      </c>
      <c r="D383" s="283" t="s">
        <v>706</v>
      </c>
      <c r="E383" s="284"/>
      <c r="F383" s="256" t="s">
        <v>747</v>
      </c>
      <c r="G383" s="257"/>
      <c r="H383" s="248">
        <v>50000</v>
      </c>
      <c r="I383" s="261"/>
      <c r="J383" s="34"/>
      <c r="K383" s="142" t="str">
        <f>IF(D383="","0000",D383)&amp;IF(F383="","000",F383)</f>
        <v>0113853</v>
      </c>
    </row>
    <row r="384" spans="1:11">
      <c r="A384" s="63" t="s">
        <v>749</v>
      </c>
      <c r="B384" s="51" t="s">
        <v>583</v>
      </c>
      <c r="C384" s="64" t="s">
        <v>168</v>
      </c>
      <c r="D384" s="283" t="s">
        <v>358</v>
      </c>
      <c r="E384" s="284"/>
      <c r="F384" s="256" t="s">
        <v>747</v>
      </c>
      <c r="G384" s="257"/>
      <c r="H384" s="248">
        <v>100000</v>
      </c>
      <c r="I384" s="261"/>
      <c r="J384" s="34"/>
      <c r="K384" s="142" t="str">
        <f>IF(D384="","0000",D384)&amp;IF(F384="","000",F384)</f>
        <v>0502853</v>
      </c>
    </row>
    <row r="385" spans="1:11">
      <c r="A385" s="63" t="s">
        <v>750</v>
      </c>
      <c r="B385" s="51" t="s">
        <v>583</v>
      </c>
      <c r="C385" s="64" t="s">
        <v>511</v>
      </c>
      <c r="D385" s="283" t="s">
        <v>726</v>
      </c>
      <c r="E385" s="284"/>
      <c r="F385" s="256" t="s">
        <v>751</v>
      </c>
      <c r="G385" s="257"/>
      <c r="H385" s="248">
        <v>45000</v>
      </c>
      <c r="I385" s="261"/>
      <c r="J385" s="34"/>
      <c r="K385" s="142" t="str">
        <f>IF(D385="","0000",D385)&amp;IF(F385="","000",F385)</f>
        <v>0702350</v>
      </c>
    </row>
    <row r="386" spans="1:11">
      <c r="A386" s="63" t="s">
        <v>752</v>
      </c>
      <c r="B386" s="51" t="s">
        <v>583</v>
      </c>
      <c r="C386" s="64" t="s">
        <v>512</v>
      </c>
      <c r="D386" s="283" t="s">
        <v>706</v>
      </c>
      <c r="E386" s="284"/>
      <c r="F386" s="256" t="s">
        <v>753</v>
      </c>
      <c r="G386" s="257"/>
      <c r="H386" s="248">
        <v>10812512.699999999</v>
      </c>
      <c r="I386" s="261"/>
      <c r="J386" s="34"/>
      <c r="K386" s="142" t="str">
        <f>IF(D386="","0000",D386)&amp;IF(F386="","000",F386)</f>
        <v>0113831</v>
      </c>
    </row>
    <row r="387" spans="1:11">
      <c r="A387" s="63" t="s">
        <v>752</v>
      </c>
      <c r="B387" s="51" t="s">
        <v>583</v>
      </c>
      <c r="C387" s="64" t="s">
        <v>512</v>
      </c>
      <c r="D387" s="283" t="s">
        <v>706</v>
      </c>
      <c r="E387" s="284"/>
      <c r="F387" s="256" t="s">
        <v>747</v>
      </c>
      <c r="G387" s="257"/>
      <c r="H387" s="248">
        <v>145953</v>
      </c>
      <c r="I387" s="261"/>
      <c r="J387" s="34"/>
      <c r="K387" s="142" t="str">
        <f>IF(D387="","0000",D387)&amp;IF(F387="","000",F387)</f>
        <v>0113853</v>
      </c>
    </row>
    <row r="388" spans="1:11">
      <c r="A388" s="63" t="s">
        <v>754</v>
      </c>
      <c r="B388" s="51" t="s">
        <v>583</v>
      </c>
      <c r="C388" s="64" t="s">
        <v>657</v>
      </c>
      <c r="D388" s="283" t="s">
        <v>755</v>
      </c>
      <c r="E388" s="284"/>
      <c r="F388" s="256" t="s">
        <v>465</v>
      </c>
      <c r="G388" s="257"/>
      <c r="H388" s="248">
        <v>10800</v>
      </c>
      <c r="I388" s="261"/>
      <c r="J388" s="34"/>
      <c r="K388" s="142" t="str">
        <f>IF(D388="","0000",D388)&amp;IF(F388="","000",F388)</f>
        <v>0103244</v>
      </c>
    </row>
    <row r="389" spans="1:11">
      <c r="A389" s="63" t="s">
        <v>754</v>
      </c>
      <c r="B389" s="51" t="s">
        <v>583</v>
      </c>
      <c r="C389" s="64" t="s">
        <v>657</v>
      </c>
      <c r="D389" s="283" t="s">
        <v>700</v>
      </c>
      <c r="E389" s="284"/>
      <c r="F389" s="256" t="s">
        <v>688</v>
      </c>
      <c r="G389" s="257"/>
      <c r="H389" s="248">
        <v>53318.8</v>
      </c>
      <c r="I389" s="261"/>
      <c r="J389" s="34"/>
      <c r="K389" s="142" t="str">
        <f>IF(D389="","0000",D389)&amp;IF(F389="","000",F389)</f>
        <v>0104242</v>
      </c>
    </row>
    <row r="390" spans="1:11">
      <c r="A390" s="63" t="s">
        <v>754</v>
      </c>
      <c r="B390" s="51" t="s">
        <v>583</v>
      </c>
      <c r="C390" s="64" t="s">
        <v>657</v>
      </c>
      <c r="D390" s="283" t="s">
        <v>700</v>
      </c>
      <c r="E390" s="284"/>
      <c r="F390" s="256" t="s">
        <v>465</v>
      </c>
      <c r="G390" s="257"/>
      <c r="H390" s="248">
        <v>57490</v>
      </c>
      <c r="I390" s="261"/>
      <c r="J390" s="34"/>
      <c r="K390" s="142" t="str">
        <f>IF(D390="","0000",D390)&amp;IF(F390="","000",F390)</f>
        <v>0104244</v>
      </c>
    </row>
    <row r="391" spans="1:11">
      <c r="A391" s="63" t="s">
        <v>754</v>
      </c>
      <c r="B391" s="51" t="s">
        <v>583</v>
      </c>
      <c r="C391" s="64" t="s">
        <v>657</v>
      </c>
      <c r="D391" s="283" t="s">
        <v>701</v>
      </c>
      <c r="E391" s="284"/>
      <c r="F391" s="256" t="s">
        <v>688</v>
      </c>
      <c r="G391" s="257"/>
      <c r="H391" s="248">
        <v>17207.63</v>
      </c>
      <c r="I391" s="261"/>
      <c r="J391" s="34"/>
      <c r="K391" s="142" t="str">
        <f>IF(D391="","0000",D391)&amp;IF(F391="","000",F391)</f>
        <v>0106242</v>
      </c>
    </row>
    <row r="392" spans="1:11">
      <c r="A392" s="63" t="s">
        <v>754</v>
      </c>
      <c r="B392" s="51" t="s">
        <v>583</v>
      </c>
      <c r="C392" s="64" t="s">
        <v>657</v>
      </c>
      <c r="D392" s="283" t="s">
        <v>701</v>
      </c>
      <c r="E392" s="284"/>
      <c r="F392" s="256" t="s">
        <v>465</v>
      </c>
      <c r="G392" s="257"/>
      <c r="H392" s="248">
        <v>1699</v>
      </c>
      <c r="I392" s="261"/>
      <c r="J392" s="34"/>
      <c r="K392" s="142" t="str">
        <f>IF(D392="","0000",D392)&amp;IF(F392="","000",F392)</f>
        <v>0106244</v>
      </c>
    </row>
    <row r="393" spans="1:11">
      <c r="A393" s="63" t="s">
        <v>754</v>
      </c>
      <c r="B393" s="51" t="s">
        <v>583</v>
      </c>
      <c r="C393" s="64" t="s">
        <v>657</v>
      </c>
      <c r="D393" s="283" t="s">
        <v>706</v>
      </c>
      <c r="E393" s="284"/>
      <c r="F393" s="256" t="s">
        <v>688</v>
      </c>
      <c r="G393" s="257"/>
      <c r="H393" s="248">
        <v>269407.81</v>
      </c>
      <c r="I393" s="261"/>
      <c r="J393" s="34"/>
      <c r="K393" s="142" t="str">
        <f>IF(D393="","0000",D393)&amp;IF(F393="","000",F393)</f>
        <v>0113242</v>
      </c>
    </row>
    <row r="394" spans="1:11">
      <c r="A394" s="63" t="s">
        <v>754</v>
      </c>
      <c r="B394" s="51" t="s">
        <v>583</v>
      </c>
      <c r="C394" s="64" t="s">
        <v>657</v>
      </c>
      <c r="D394" s="283" t="s">
        <v>706</v>
      </c>
      <c r="E394" s="284"/>
      <c r="F394" s="256" t="s">
        <v>465</v>
      </c>
      <c r="G394" s="257"/>
      <c r="H394" s="248">
        <v>23800</v>
      </c>
      <c r="I394" s="261"/>
      <c r="J394" s="34"/>
      <c r="K394" s="142" t="str">
        <f>IF(D394="","0000",D394)&amp;IF(F394="","000",F394)</f>
        <v>0113244</v>
      </c>
    </row>
    <row r="395" spans="1:11">
      <c r="A395" s="63" t="s">
        <v>754</v>
      </c>
      <c r="B395" s="51" t="s">
        <v>583</v>
      </c>
      <c r="C395" s="64" t="s">
        <v>657</v>
      </c>
      <c r="D395" s="283" t="s">
        <v>702</v>
      </c>
      <c r="E395" s="284"/>
      <c r="F395" s="256" t="s">
        <v>688</v>
      </c>
      <c r="G395" s="257"/>
      <c r="H395" s="248">
        <v>912212.77</v>
      </c>
      <c r="I395" s="261"/>
      <c r="J395" s="34"/>
      <c r="K395" s="142" t="str">
        <f>IF(D395="","0000",D395)&amp;IF(F395="","000",F395)</f>
        <v>0412242</v>
      </c>
    </row>
    <row r="396" spans="1:11">
      <c r="A396" s="63" t="s">
        <v>754</v>
      </c>
      <c r="B396" s="51" t="s">
        <v>583</v>
      </c>
      <c r="C396" s="64" t="s">
        <v>657</v>
      </c>
      <c r="D396" s="283" t="s">
        <v>702</v>
      </c>
      <c r="E396" s="284"/>
      <c r="F396" s="256" t="s">
        <v>465</v>
      </c>
      <c r="G396" s="257"/>
      <c r="H396" s="248">
        <v>2734318.98</v>
      </c>
      <c r="I396" s="261"/>
      <c r="J396" s="34"/>
      <c r="K396" s="142" t="str">
        <f>IF(D396="","0000",D396)&amp;IF(F396="","000",F396)</f>
        <v>0412244</v>
      </c>
    </row>
    <row r="397" spans="1:11">
      <c r="A397" s="63" t="s">
        <v>754</v>
      </c>
      <c r="B397" s="51" t="s">
        <v>583</v>
      </c>
      <c r="C397" s="64" t="s">
        <v>657</v>
      </c>
      <c r="D397" s="283" t="s">
        <v>709</v>
      </c>
      <c r="E397" s="284"/>
      <c r="F397" s="256" t="s">
        <v>280</v>
      </c>
      <c r="G397" s="257"/>
      <c r="H397" s="248">
        <v>23640</v>
      </c>
      <c r="I397" s="261"/>
      <c r="J397" s="34"/>
      <c r="K397" s="142" t="str">
        <f>IF(D397="","0000",D397)&amp;IF(F397="","000",F397)</f>
        <v>0501243</v>
      </c>
    </row>
    <row r="398" spans="1:11">
      <c r="A398" s="63" t="s">
        <v>754</v>
      </c>
      <c r="B398" s="51" t="s">
        <v>583</v>
      </c>
      <c r="C398" s="64" t="s">
        <v>657</v>
      </c>
      <c r="D398" s="283" t="s">
        <v>358</v>
      </c>
      <c r="E398" s="284"/>
      <c r="F398" s="256" t="s">
        <v>756</v>
      </c>
      <c r="G398" s="257"/>
      <c r="H398" s="248">
        <v>1136644</v>
      </c>
      <c r="I398" s="261"/>
      <c r="J398" s="34"/>
      <c r="K398" s="142" t="str">
        <f>IF(D398="","0000",D398)&amp;IF(F398="","000",F398)</f>
        <v>0502412</v>
      </c>
    </row>
    <row r="399" spans="1:11">
      <c r="A399" s="63" t="s">
        <v>754</v>
      </c>
      <c r="B399" s="51" t="s">
        <v>583</v>
      </c>
      <c r="C399" s="64" t="s">
        <v>657</v>
      </c>
      <c r="D399" s="283" t="s">
        <v>368</v>
      </c>
      <c r="E399" s="284"/>
      <c r="F399" s="256" t="s">
        <v>465</v>
      </c>
      <c r="G399" s="257"/>
      <c r="H399" s="248">
        <v>185674</v>
      </c>
      <c r="I399" s="261"/>
      <c r="J399" s="34"/>
      <c r="K399" s="142" t="str">
        <f>IF(D399="","0000",D399)&amp;IF(F399="","000",F399)</f>
        <v>0605244</v>
      </c>
    </row>
    <row r="400" spans="1:11">
      <c r="A400" s="63" t="s">
        <v>754</v>
      </c>
      <c r="B400" s="51" t="s">
        <v>583</v>
      </c>
      <c r="C400" s="64" t="s">
        <v>657</v>
      </c>
      <c r="D400" s="283" t="s">
        <v>211</v>
      </c>
      <c r="E400" s="284"/>
      <c r="F400" s="256" t="s">
        <v>688</v>
      </c>
      <c r="G400" s="257"/>
      <c r="H400" s="248">
        <v>41279.910000000003</v>
      </c>
      <c r="I400" s="261"/>
      <c r="J400" s="34"/>
      <c r="K400" s="142" t="str">
        <f>IF(D400="","0000",D400)&amp;IF(F400="","000",F400)</f>
        <v>0709242</v>
      </c>
    </row>
    <row r="401" spans="1:11">
      <c r="A401" s="63" t="s">
        <v>754</v>
      </c>
      <c r="B401" s="51" t="s">
        <v>583</v>
      </c>
      <c r="C401" s="64" t="s">
        <v>657</v>
      </c>
      <c r="D401" s="283" t="s">
        <v>211</v>
      </c>
      <c r="E401" s="284"/>
      <c r="F401" s="256" t="s">
        <v>465</v>
      </c>
      <c r="G401" s="257"/>
      <c r="H401" s="248">
        <v>2790</v>
      </c>
      <c r="I401" s="261"/>
      <c r="J401" s="34"/>
      <c r="K401" s="142" t="str">
        <f>IF(D401="","0000",D401)&amp;IF(F401="","000",F401)</f>
        <v>0709244</v>
      </c>
    </row>
    <row r="402" spans="1:11">
      <c r="A402" s="63" t="s">
        <v>754</v>
      </c>
      <c r="B402" s="51" t="s">
        <v>583</v>
      </c>
      <c r="C402" s="64" t="s">
        <v>657</v>
      </c>
      <c r="D402" s="283" t="s">
        <v>222</v>
      </c>
      <c r="E402" s="284"/>
      <c r="F402" s="256" t="s">
        <v>688</v>
      </c>
      <c r="G402" s="257"/>
      <c r="H402" s="248">
        <v>46799.67</v>
      </c>
      <c r="I402" s="261"/>
      <c r="J402" s="34"/>
      <c r="K402" s="142" t="str">
        <f>IF(D402="","0000",D402)&amp;IF(F402="","000",F402)</f>
        <v>0804242</v>
      </c>
    </row>
    <row r="403" spans="1:11">
      <c r="A403" s="63" t="s">
        <v>754</v>
      </c>
      <c r="B403" s="51" t="s">
        <v>583</v>
      </c>
      <c r="C403" s="64" t="s">
        <v>657</v>
      </c>
      <c r="D403" s="283" t="s">
        <v>222</v>
      </c>
      <c r="E403" s="284"/>
      <c r="F403" s="256" t="s">
        <v>465</v>
      </c>
      <c r="G403" s="257"/>
      <c r="H403" s="248">
        <v>1192</v>
      </c>
      <c r="I403" s="261"/>
      <c r="J403" s="34"/>
      <c r="K403" s="142" t="str">
        <f>IF(D403="","0000",D403)&amp;IF(F403="","000",F403)</f>
        <v>0804244</v>
      </c>
    </row>
    <row r="404" spans="1:11">
      <c r="A404" s="63" t="s">
        <v>754</v>
      </c>
      <c r="B404" s="51" t="s">
        <v>583</v>
      </c>
      <c r="C404" s="64" t="s">
        <v>657</v>
      </c>
      <c r="D404" s="283" t="s">
        <v>714</v>
      </c>
      <c r="E404" s="284"/>
      <c r="F404" s="256" t="s">
        <v>756</v>
      </c>
      <c r="G404" s="257"/>
      <c r="H404" s="248">
        <v>9589866.6600000001</v>
      </c>
      <c r="I404" s="261"/>
      <c r="J404" s="34"/>
      <c r="K404" s="142" t="str">
        <f>IF(D404="","0000",D404)&amp;IF(F404="","000",F404)</f>
        <v>1004412</v>
      </c>
    </row>
    <row r="405" spans="1:11">
      <c r="A405" s="63" t="s">
        <v>757</v>
      </c>
      <c r="B405" s="51" t="s">
        <v>583</v>
      </c>
      <c r="C405" s="64" t="s">
        <v>520</v>
      </c>
      <c r="D405" s="283" t="s">
        <v>755</v>
      </c>
      <c r="E405" s="284"/>
      <c r="F405" s="256" t="s">
        <v>465</v>
      </c>
      <c r="G405" s="257"/>
      <c r="H405" s="248">
        <v>31200</v>
      </c>
      <c r="I405" s="261"/>
      <c r="J405" s="34"/>
      <c r="K405" s="142" t="str">
        <f>IF(D405="","0000",D405)&amp;IF(F405="","000",F405)</f>
        <v>0103244</v>
      </c>
    </row>
    <row r="406" spans="1:11">
      <c r="A406" s="63" t="s">
        <v>757</v>
      </c>
      <c r="B406" s="51" t="s">
        <v>583</v>
      </c>
      <c r="C406" s="64" t="s">
        <v>520</v>
      </c>
      <c r="D406" s="283" t="s">
        <v>700</v>
      </c>
      <c r="E406" s="284"/>
      <c r="F406" s="256" t="s">
        <v>688</v>
      </c>
      <c r="G406" s="257"/>
      <c r="H406" s="248">
        <v>7890</v>
      </c>
      <c r="I406" s="261"/>
      <c r="J406" s="34"/>
      <c r="K406" s="142" t="str">
        <f>IF(D406="","0000",D406)&amp;IF(F406="","000",F406)</f>
        <v>0104242</v>
      </c>
    </row>
    <row r="407" spans="1:11">
      <c r="A407" s="63" t="s">
        <v>757</v>
      </c>
      <c r="B407" s="51" t="s">
        <v>583</v>
      </c>
      <c r="C407" s="64" t="s">
        <v>520</v>
      </c>
      <c r="D407" s="283" t="s">
        <v>700</v>
      </c>
      <c r="E407" s="284"/>
      <c r="F407" s="256" t="s">
        <v>465</v>
      </c>
      <c r="G407" s="257"/>
      <c r="H407" s="248">
        <v>450388.16</v>
      </c>
      <c r="I407" s="261"/>
      <c r="J407" s="34"/>
      <c r="K407" s="142" t="str">
        <f>IF(D407="","0000",D407)&amp;IF(F407="","000",F407)</f>
        <v>0104244</v>
      </c>
    </row>
    <row r="408" spans="1:11">
      <c r="A408" s="63" t="s">
        <v>757</v>
      </c>
      <c r="B408" s="51" t="s">
        <v>583</v>
      </c>
      <c r="C408" s="64" t="s">
        <v>520</v>
      </c>
      <c r="D408" s="283" t="s">
        <v>701</v>
      </c>
      <c r="E408" s="284"/>
      <c r="F408" s="256" t="s">
        <v>688</v>
      </c>
      <c r="G408" s="257"/>
      <c r="H408" s="248">
        <v>2620</v>
      </c>
      <c r="I408" s="261"/>
      <c r="J408" s="34"/>
      <c r="K408" s="142" t="str">
        <f>IF(D408="","0000",D408)&amp;IF(F408="","000",F408)</f>
        <v>0106242</v>
      </c>
    </row>
    <row r="409" spans="1:11">
      <c r="A409" s="63" t="s">
        <v>757</v>
      </c>
      <c r="B409" s="51" t="s">
        <v>583</v>
      </c>
      <c r="C409" s="64" t="s">
        <v>520</v>
      </c>
      <c r="D409" s="283" t="s">
        <v>701</v>
      </c>
      <c r="E409" s="284"/>
      <c r="F409" s="256" t="s">
        <v>465</v>
      </c>
      <c r="G409" s="257"/>
      <c r="H409" s="248">
        <v>9889</v>
      </c>
      <c r="I409" s="261"/>
      <c r="J409" s="34"/>
      <c r="K409" s="142" t="str">
        <f>IF(D409="","0000",D409)&amp;IF(F409="","000",F409)</f>
        <v>0106244</v>
      </c>
    </row>
    <row r="410" spans="1:11">
      <c r="A410" s="63" t="s">
        <v>757</v>
      </c>
      <c r="B410" s="51" t="s">
        <v>583</v>
      </c>
      <c r="C410" s="64" t="s">
        <v>520</v>
      </c>
      <c r="D410" s="283" t="s">
        <v>706</v>
      </c>
      <c r="E410" s="284"/>
      <c r="F410" s="256" t="s">
        <v>688</v>
      </c>
      <c r="G410" s="257"/>
      <c r="H410" s="248">
        <v>59947</v>
      </c>
      <c r="I410" s="261"/>
      <c r="J410" s="34"/>
      <c r="K410" s="142" t="str">
        <f>IF(D410="","0000",D410)&amp;IF(F410="","000",F410)</f>
        <v>0113242</v>
      </c>
    </row>
    <row r="411" spans="1:11">
      <c r="A411" s="63" t="s">
        <v>757</v>
      </c>
      <c r="B411" s="51" t="s">
        <v>583</v>
      </c>
      <c r="C411" s="64" t="s">
        <v>520</v>
      </c>
      <c r="D411" s="283" t="s">
        <v>706</v>
      </c>
      <c r="E411" s="284"/>
      <c r="F411" s="256" t="s">
        <v>465</v>
      </c>
      <c r="G411" s="257"/>
      <c r="H411" s="248">
        <v>51919</v>
      </c>
      <c r="I411" s="261"/>
      <c r="J411" s="34"/>
      <c r="K411" s="142" t="str">
        <f>IF(D411="","0000",D411)&amp;IF(F411="","000",F411)</f>
        <v>0113244</v>
      </c>
    </row>
    <row r="412" spans="1:11">
      <c r="A412" s="63" t="s">
        <v>757</v>
      </c>
      <c r="B412" s="51" t="s">
        <v>583</v>
      </c>
      <c r="C412" s="64" t="s">
        <v>520</v>
      </c>
      <c r="D412" s="283" t="s">
        <v>355</v>
      </c>
      <c r="E412" s="284"/>
      <c r="F412" s="256" t="s">
        <v>465</v>
      </c>
      <c r="G412" s="257"/>
      <c r="H412" s="248">
        <v>3860</v>
      </c>
      <c r="I412" s="261"/>
      <c r="J412" s="34"/>
      <c r="K412" s="142" t="str">
        <f>IF(D412="","0000",D412)&amp;IF(F412="","000",F412)</f>
        <v>0408244</v>
      </c>
    </row>
    <row r="413" spans="1:11">
      <c r="A413" s="63" t="s">
        <v>757</v>
      </c>
      <c r="B413" s="51" t="s">
        <v>583</v>
      </c>
      <c r="C413" s="64" t="s">
        <v>520</v>
      </c>
      <c r="D413" s="283" t="s">
        <v>356</v>
      </c>
      <c r="E413" s="284"/>
      <c r="F413" s="256" t="s">
        <v>465</v>
      </c>
      <c r="G413" s="257"/>
      <c r="H413" s="248">
        <v>33640</v>
      </c>
      <c r="I413" s="261"/>
      <c r="J413" s="34"/>
      <c r="K413" s="142" t="str">
        <f>IF(D413="","0000",D413)&amp;IF(F413="","000",F413)</f>
        <v>0409244</v>
      </c>
    </row>
    <row r="414" spans="1:11">
      <c r="A414" s="63" t="s">
        <v>757</v>
      </c>
      <c r="B414" s="51" t="s">
        <v>583</v>
      </c>
      <c r="C414" s="64" t="s">
        <v>520</v>
      </c>
      <c r="D414" s="283" t="s">
        <v>702</v>
      </c>
      <c r="E414" s="284"/>
      <c r="F414" s="256" t="s">
        <v>688</v>
      </c>
      <c r="G414" s="257"/>
      <c r="H414" s="248">
        <v>6715.54</v>
      </c>
      <c r="I414" s="261"/>
      <c r="J414" s="34"/>
      <c r="K414" s="142" t="str">
        <f>IF(D414="","0000",D414)&amp;IF(F414="","000",F414)</f>
        <v>0412242</v>
      </c>
    </row>
    <row r="415" spans="1:11">
      <c r="A415" s="63" t="s">
        <v>757</v>
      </c>
      <c r="B415" s="51" t="s">
        <v>583</v>
      </c>
      <c r="C415" s="64" t="s">
        <v>520</v>
      </c>
      <c r="D415" s="283" t="s">
        <v>702</v>
      </c>
      <c r="E415" s="284"/>
      <c r="F415" s="256" t="s">
        <v>465</v>
      </c>
      <c r="G415" s="257"/>
      <c r="H415" s="248">
        <v>6325.66</v>
      </c>
      <c r="I415" s="261"/>
      <c r="J415" s="34"/>
      <c r="K415" s="142" t="str">
        <f>IF(D415="","0000",D415)&amp;IF(F415="","000",F415)</f>
        <v>0412244</v>
      </c>
    </row>
    <row r="416" spans="1:11">
      <c r="A416" s="63" t="s">
        <v>757</v>
      </c>
      <c r="B416" s="51" t="s">
        <v>583</v>
      </c>
      <c r="C416" s="64" t="s">
        <v>520</v>
      </c>
      <c r="D416" s="283" t="s">
        <v>368</v>
      </c>
      <c r="E416" s="284"/>
      <c r="F416" s="256" t="s">
        <v>465</v>
      </c>
      <c r="G416" s="257"/>
      <c r="H416" s="248">
        <v>7200</v>
      </c>
      <c r="I416" s="261"/>
      <c r="J416" s="34"/>
      <c r="K416" s="142" t="str">
        <f>IF(D416="","0000",D416)&amp;IF(F416="","000",F416)</f>
        <v>0605244</v>
      </c>
    </row>
    <row r="417" spans="1:11">
      <c r="A417" s="63" t="s">
        <v>757</v>
      </c>
      <c r="B417" s="51" t="s">
        <v>583</v>
      </c>
      <c r="C417" s="64" t="s">
        <v>520</v>
      </c>
      <c r="D417" s="283" t="s">
        <v>211</v>
      </c>
      <c r="E417" s="284"/>
      <c r="F417" s="256" t="s">
        <v>465</v>
      </c>
      <c r="G417" s="257"/>
      <c r="H417" s="248">
        <v>39552.5</v>
      </c>
      <c r="I417" s="261"/>
      <c r="J417" s="34"/>
      <c r="K417" s="142" t="str">
        <f>IF(D417="","0000",D417)&amp;IF(F417="","000",F417)</f>
        <v>0709244</v>
      </c>
    </row>
    <row r="418" spans="1:11">
      <c r="A418" s="63" t="s">
        <v>757</v>
      </c>
      <c r="B418" s="51" t="s">
        <v>583</v>
      </c>
      <c r="C418" s="64" t="s">
        <v>520</v>
      </c>
      <c r="D418" s="283" t="s">
        <v>215</v>
      </c>
      <c r="E418" s="284"/>
      <c r="F418" s="256" t="s">
        <v>465</v>
      </c>
      <c r="G418" s="257"/>
      <c r="H418" s="248">
        <v>15269.87</v>
      </c>
      <c r="I418" s="261"/>
      <c r="J418" s="34"/>
      <c r="K418" s="142" t="str">
        <f>IF(D418="","0000",D418)&amp;IF(F418="","000",F418)</f>
        <v>0801244</v>
      </c>
    </row>
    <row r="419" spans="1:11">
      <c r="A419" s="63" t="s">
        <v>757</v>
      </c>
      <c r="B419" s="51" t="s">
        <v>583</v>
      </c>
      <c r="C419" s="64" t="s">
        <v>520</v>
      </c>
      <c r="D419" s="283" t="s">
        <v>222</v>
      </c>
      <c r="E419" s="284"/>
      <c r="F419" s="256" t="s">
        <v>688</v>
      </c>
      <c r="G419" s="257"/>
      <c r="H419" s="248">
        <v>14649.67</v>
      </c>
      <c r="I419" s="261"/>
      <c r="J419" s="34"/>
      <c r="K419" s="142" t="str">
        <f>IF(D419="","0000",D419)&amp;IF(F419="","000",F419)</f>
        <v>0804242</v>
      </c>
    </row>
    <row r="420" spans="1:11">
      <c r="A420" s="63" t="s">
        <v>757</v>
      </c>
      <c r="B420" s="51" t="s">
        <v>583</v>
      </c>
      <c r="C420" s="64" t="s">
        <v>520</v>
      </c>
      <c r="D420" s="283" t="s">
        <v>222</v>
      </c>
      <c r="E420" s="284"/>
      <c r="F420" s="256" t="s">
        <v>465</v>
      </c>
      <c r="G420" s="257"/>
      <c r="H420" s="248">
        <v>27413.96</v>
      </c>
      <c r="I420" s="261"/>
      <c r="J420" s="34"/>
      <c r="K420" s="142" t="str">
        <f>IF(D420="","0000",D420)&amp;IF(F420="","000",F420)</f>
        <v>0804244</v>
      </c>
    </row>
    <row r="421" spans="1:11" ht="23.25">
      <c r="A421" s="63" t="s">
        <v>758</v>
      </c>
      <c r="B421" s="51" t="s">
        <v>583</v>
      </c>
      <c r="C421" s="64" t="s">
        <v>521</v>
      </c>
      <c r="D421" s="283" t="s">
        <v>222</v>
      </c>
      <c r="E421" s="284"/>
      <c r="F421" s="256" t="s">
        <v>688</v>
      </c>
      <c r="G421" s="257"/>
      <c r="H421" s="248">
        <v>2999</v>
      </c>
      <c r="I421" s="261"/>
      <c r="J421" s="34"/>
      <c r="K421" s="142" t="str">
        <f>IF(D421="","0000",D421)&amp;IF(F421="","000",F421)</f>
        <v>0804242</v>
      </c>
    </row>
    <row r="422" spans="1:11" ht="23.25">
      <c r="A422" s="63" t="s">
        <v>759</v>
      </c>
      <c r="B422" s="51" t="s">
        <v>583</v>
      </c>
      <c r="C422" s="64" t="s">
        <v>522</v>
      </c>
      <c r="D422" s="283" t="s">
        <v>700</v>
      </c>
      <c r="E422" s="284"/>
      <c r="F422" s="256" t="s">
        <v>465</v>
      </c>
      <c r="G422" s="257"/>
      <c r="H422" s="248">
        <v>12000</v>
      </c>
      <c r="I422" s="261"/>
      <c r="J422" s="34"/>
      <c r="K422" s="142" t="str">
        <f>IF(D422="","0000",D422)&amp;IF(F422="","000",F422)</f>
        <v>0104244</v>
      </c>
    </row>
    <row r="423" spans="1:11" ht="23.25">
      <c r="A423" s="63" t="s">
        <v>759</v>
      </c>
      <c r="B423" s="51" t="s">
        <v>583</v>
      </c>
      <c r="C423" s="64" t="s">
        <v>522</v>
      </c>
      <c r="D423" s="283" t="s">
        <v>701</v>
      </c>
      <c r="E423" s="284"/>
      <c r="F423" s="256" t="s">
        <v>688</v>
      </c>
      <c r="G423" s="257"/>
      <c r="H423" s="248">
        <v>8346.18</v>
      </c>
      <c r="I423" s="261"/>
      <c r="J423" s="34"/>
      <c r="K423" s="142" t="str">
        <f>IF(D423="","0000",D423)&amp;IF(F423="","000",F423)</f>
        <v>0106242</v>
      </c>
    </row>
    <row r="424" spans="1:11" ht="23.25">
      <c r="A424" s="63" t="s">
        <v>759</v>
      </c>
      <c r="B424" s="51" t="s">
        <v>583</v>
      </c>
      <c r="C424" s="64" t="s">
        <v>522</v>
      </c>
      <c r="D424" s="283" t="s">
        <v>701</v>
      </c>
      <c r="E424" s="284"/>
      <c r="F424" s="256" t="s">
        <v>465</v>
      </c>
      <c r="G424" s="257"/>
      <c r="H424" s="248">
        <v>30317.33</v>
      </c>
      <c r="I424" s="261"/>
      <c r="J424" s="34"/>
      <c r="K424" s="142" t="str">
        <f>IF(D424="","0000",D424)&amp;IF(F424="","000",F424)</f>
        <v>0106244</v>
      </c>
    </row>
    <row r="425" spans="1:11" ht="23.25">
      <c r="A425" s="63" t="s">
        <v>759</v>
      </c>
      <c r="B425" s="51" t="s">
        <v>583</v>
      </c>
      <c r="C425" s="64" t="s">
        <v>522</v>
      </c>
      <c r="D425" s="283" t="s">
        <v>215</v>
      </c>
      <c r="E425" s="284"/>
      <c r="F425" s="256" t="s">
        <v>465</v>
      </c>
      <c r="G425" s="257"/>
      <c r="H425" s="248">
        <v>62350</v>
      </c>
      <c r="I425" s="261"/>
      <c r="J425" s="34"/>
      <c r="K425" s="142" t="str">
        <f>IF(D425="","0000",D425)&amp;IF(F425="","000",F425)</f>
        <v>0801244</v>
      </c>
    </row>
    <row r="426" spans="1:11" ht="23.25">
      <c r="A426" s="63" t="s">
        <v>759</v>
      </c>
      <c r="B426" s="51" t="s">
        <v>583</v>
      </c>
      <c r="C426" s="64" t="s">
        <v>522</v>
      </c>
      <c r="D426" s="283" t="s">
        <v>222</v>
      </c>
      <c r="E426" s="284"/>
      <c r="F426" s="256" t="s">
        <v>465</v>
      </c>
      <c r="G426" s="257"/>
      <c r="H426" s="248">
        <v>109</v>
      </c>
      <c r="I426" s="261"/>
      <c r="J426" s="34"/>
      <c r="K426" s="142" t="str">
        <f>IF(D426="","0000",D426)&amp;IF(F426="","000",F426)</f>
        <v>0804244</v>
      </c>
    </row>
    <row r="427" spans="1:11">
      <c r="A427" s="63" t="s">
        <v>760</v>
      </c>
      <c r="B427" s="51" t="s">
        <v>583</v>
      </c>
      <c r="C427" s="64" t="s">
        <v>524</v>
      </c>
      <c r="D427" s="283" t="s">
        <v>358</v>
      </c>
      <c r="E427" s="284"/>
      <c r="F427" s="256" t="s">
        <v>761</v>
      </c>
      <c r="G427" s="257"/>
      <c r="H427" s="248">
        <v>25000</v>
      </c>
      <c r="I427" s="261"/>
      <c r="J427" s="34"/>
      <c r="K427" s="142" t="str">
        <f>IF(D427="","0000",D427)&amp;IF(F427="","000",F427)</f>
        <v>0502452</v>
      </c>
    </row>
    <row r="428" spans="1:11" hidden="1">
      <c r="A428" s="65"/>
      <c r="B428" s="66"/>
      <c r="C428" s="67"/>
      <c r="D428" s="140"/>
      <c r="E428" s="141"/>
      <c r="F428" s="141"/>
      <c r="G428" s="141"/>
      <c r="H428" s="263"/>
      <c r="I428" s="264"/>
    </row>
    <row r="429" spans="1:11" ht="15.75" thickBot="1">
      <c r="A429" s="113" t="s">
        <v>68</v>
      </c>
      <c r="B429" s="102" t="s">
        <v>584</v>
      </c>
      <c r="C429" s="103" t="s">
        <v>67</v>
      </c>
      <c r="D429" s="280"/>
      <c r="E429" s="281"/>
      <c r="F429" s="281"/>
      <c r="G429" s="282"/>
      <c r="H429" s="163"/>
      <c r="I429" s="164"/>
      <c r="J429" s="34"/>
    </row>
    <row r="430" spans="1:11">
      <c r="A430" s="68"/>
      <c r="B430" s="69"/>
      <c r="C430" s="68"/>
      <c r="D430" s="68"/>
      <c r="E430" s="68"/>
      <c r="F430" s="68"/>
      <c r="G430" s="68"/>
      <c r="H430" s="68"/>
      <c r="I430" s="70"/>
    </row>
    <row r="431" spans="1:11">
      <c r="A431" s="11" t="s">
        <v>88</v>
      </c>
      <c r="B431" s="188"/>
      <c r="C431" s="188"/>
      <c r="D431" s="12"/>
      <c r="E431" s="12"/>
      <c r="F431" s="12"/>
      <c r="G431" s="12"/>
      <c r="H431" s="10"/>
      <c r="I431" s="27"/>
    </row>
    <row r="432" spans="1:11">
      <c r="A432" s="13" t="s">
        <v>75</v>
      </c>
      <c r="B432" s="255" t="s">
        <v>76</v>
      </c>
      <c r="C432" s="255"/>
      <c r="D432" s="12"/>
      <c r="E432" s="12"/>
      <c r="F432" s="12"/>
      <c r="G432" s="12"/>
      <c r="H432" s="9"/>
      <c r="I432" s="27"/>
    </row>
    <row r="433" spans="1:9">
      <c r="A433" s="13"/>
      <c r="B433" s="12"/>
      <c r="C433" s="12"/>
      <c r="D433" s="12"/>
      <c r="E433" s="12"/>
      <c r="F433" s="12"/>
      <c r="G433" s="12"/>
      <c r="H433" s="9"/>
      <c r="I433" s="27"/>
    </row>
    <row r="434" spans="1:9">
      <c r="A434" s="11" t="s">
        <v>89</v>
      </c>
      <c r="B434" s="188"/>
      <c r="C434" s="188"/>
      <c r="D434" s="12"/>
      <c r="E434" s="12"/>
      <c r="F434" s="12"/>
      <c r="G434" s="12"/>
      <c r="H434" s="9"/>
      <c r="I434" s="27"/>
    </row>
    <row r="435" spans="1:9" ht="33.75">
      <c r="A435" s="35" t="s">
        <v>174</v>
      </c>
      <c r="B435" s="262" t="s">
        <v>76</v>
      </c>
      <c r="C435" s="262"/>
      <c r="D435" s="12"/>
      <c r="E435" s="12"/>
      <c r="F435" s="12"/>
      <c r="G435" s="12"/>
      <c r="H435" s="9"/>
      <c r="I435" s="27"/>
    </row>
    <row r="436" spans="1:9">
      <c r="A436" s="12"/>
      <c r="B436" s="12"/>
      <c r="C436" s="12"/>
      <c r="D436" s="12"/>
      <c r="E436" s="12"/>
      <c r="F436" s="12"/>
      <c r="G436" s="12"/>
      <c r="H436" s="9"/>
      <c r="I436" s="27"/>
    </row>
    <row r="437" spans="1:9">
      <c r="A437" s="14" t="s">
        <v>69</v>
      </c>
      <c r="B437" s="205"/>
      <c r="C437" s="205"/>
      <c r="D437" s="205"/>
      <c r="E437" s="32"/>
      <c r="F437" s="32"/>
      <c r="G437" s="32"/>
      <c r="H437" s="9"/>
      <c r="I437" s="27"/>
    </row>
    <row r="438" spans="1:9">
      <c r="A438" s="14"/>
      <c r="B438" s="143"/>
      <c r="C438" s="143"/>
      <c r="D438" s="143"/>
      <c r="E438" s="143"/>
      <c r="F438" s="143"/>
      <c r="G438" s="143"/>
      <c r="H438" s="9"/>
      <c r="I438" s="27"/>
    </row>
    <row r="439" spans="1:9" ht="15.75" thickBot="1">
      <c r="A439" s="14"/>
      <c r="B439" s="36"/>
      <c r="C439" s="36"/>
      <c r="D439" s="36"/>
      <c r="E439" s="36"/>
      <c r="F439" s="36"/>
      <c r="G439" s="36"/>
      <c r="H439" s="9"/>
      <c r="I439" s="27"/>
    </row>
    <row r="440" spans="1:9" ht="48" customHeight="1" thickTop="1" thickBot="1">
      <c r="A440" s="9"/>
      <c r="B440" s="193"/>
      <c r="C440" s="194"/>
      <c r="D440" s="194"/>
      <c r="E440" s="191" t="s">
        <v>121</v>
      </c>
      <c r="F440" s="191"/>
      <c r="G440" s="191"/>
      <c r="H440" s="191"/>
      <c r="I440" s="192"/>
    </row>
    <row r="441" spans="1:9" ht="3.75" customHeight="1" thickTop="1" thickBot="1">
      <c r="B441" s="171"/>
      <c r="C441" s="171"/>
      <c r="D441" s="171"/>
      <c r="E441" s="171"/>
      <c r="F441" s="171"/>
      <c r="G441" s="171"/>
      <c r="H441" s="171"/>
      <c r="I441" s="171"/>
    </row>
    <row r="442" spans="1:9" ht="23.25" customHeight="1" thickTop="1">
      <c r="B442" s="180" t="s">
        <v>122</v>
      </c>
      <c r="C442" s="181"/>
      <c r="D442" s="181"/>
      <c r="E442" s="186" t="s">
        <v>693</v>
      </c>
      <c r="F442" s="186"/>
      <c r="G442" s="186"/>
      <c r="H442" s="186"/>
      <c r="I442" s="187"/>
    </row>
    <row r="443" spans="1:9">
      <c r="B443" s="172" t="s">
        <v>123</v>
      </c>
      <c r="C443" s="173"/>
      <c r="D443" s="173"/>
      <c r="E443" s="182">
        <v>44620</v>
      </c>
      <c r="F443" s="182"/>
      <c r="G443" s="182"/>
      <c r="H443" s="182"/>
      <c r="I443" s="183"/>
    </row>
    <row r="444" spans="1:9">
      <c r="B444" s="172" t="s">
        <v>120</v>
      </c>
      <c r="C444" s="173"/>
      <c r="D444" s="173"/>
      <c r="E444" s="176" t="s">
        <v>691</v>
      </c>
      <c r="F444" s="176"/>
      <c r="G444" s="176"/>
      <c r="H444" s="176"/>
      <c r="I444" s="177"/>
    </row>
    <row r="445" spans="1:9">
      <c r="B445" s="172" t="s">
        <v>124</v>
      </c>
      <c r="C445" s="173"/>
      <c r="D445" s="173"/>
      <c r="E445" s="184" t="s">
        <v>690</v>
      </c>
      <c r="F445" s="184"/>
      <c r="G445" s="184"/>
      <c r="H445" s="184"/>
      <c r="I445" s="185"/>
    </row>
    <row r="446" spans="1:9">
      <c r="B446" s="172" t="s">
        <v>125</v>
      </c>
      <c r="C446" s="173"/>
      <c r="D446" s="173"/>
      <c r="E446" s="184" t="s">
        <v>689</v>
      </c>
      <c r="F446" s="184"/>
      <c r="G446" s="184"/>
      <c r="H446" s="184"/>
      <c r="I446" s="185"/>
    </row>
    <row r="447" spans="1:9">
      <c r="B447" s="172" t="s">
        <v>126</v>
      </c>
      <c r="C447" s="173"/>
      <c r="D447" s="173"/>
      <c r="E447" s="182">
        <v>44539</v>
      </c>
      <c r="F447" s="182"/>
      <c r="G447" s="182"/>
      <c r="H447" s="182"/>
      <c r="I447" s="183"/>
    </row>
    <row r="448" spans="1:9">
      <c r="B448" s="172" t="s">
        <v>127</v>
      </c>
      <c r="C448" s="173"/>
      <c r="D448" s="173"/>
      <c r="E448" s="182">
        <v>44994</v>
      </c>
      <c r="F448" s="182"/>
      <c r="G448" s="182"/>
      <c r="H448" s="182"/>
      <c r="I448" s="183"/>
    </row>
    <row r="449" spans="2:9">
      <c r="B449" s="172" t="s">
        <v>128</v>
      </c>
      <c r="C449" s="173"/>
      <c r="D449" s="173"/>
      <c r="E449" s="176" t="s">
        <v>692</v>
      </c>
      <c r="F449" s="176"/>
      <c r="G449" s="176"/>
      <c r="H449" s="176"/>
      <c r="I449" s="177"/>
    </row>
    <row r="450" spans="2:9" ht="15.75" thickBot="1">
      <c r="B450" s="174" t="s">
        <v>129</v>
      </c>
      <c r="C450" s="175"/>
      <c r="D450" s="175"/>
      <c r="E450" s="178"/>
      <c r="F450" s="178"/>
      <c r="G450" s="178"/>
      <c r="H450" s="178"/>
      <c r="I450" s="179"/>
    </row>
    <row r="451" spans="2:9" ht="16.5" thickTop="1" thickBot="1">
      <c r="B451" s="171"/>
      <c r="C451" s="171"/>
      <c r="D451" s="171"/>
      <c r="E451" s="171"/>
      <c r="F451" s="171"/>
      <c r="G451" s="171"/>
      <c r="H451" s="171"/>
      <c r="I451" s="171"/>
    </row>
    <row r="452" spans="2:9" ht="23.25" customHeight="1" thickTop="1">
      <c r="B452" s="180" t="s">
        <v>122</v>
      </c>
      <c r="C452" s="181"/>
      <c r="D452" s="181"/>
      <c r="E452" s="186" t="s">
        <v>697</v>
      </c>
      <c r="F452" s="186"/>
      <c r="G452" s="186"/>
      <c r="H452" s="186"/>
      <c r="I452" s="187"/>
    </row>
    <row r="453" spans="2:9">
      <c r="B453" s="172" t="s">
        <v>123</v>
      </c>
      <c r="C453" s="173"/>
      <c r="D453" s="173"/>
      <c r="E453" s="182">
        <v>44620</v>
      </c>
      <c r="F453" s="182"/>
      <c r="G453" s="182"/>
      <c r="H453" s="182"/>
      <c r="I453" s="183"/>
    </row>
    <row r="454" spans="2:9">
      <c r="B454" s="172" t="s">
        <v>120</v>
      </c>
      <c r="C454" s="173"/>
      <c r="D454" s="173"/>
      <c r="E454" s="176" t="s">
        <v>695</v>
      </c>
      <c r="F454" s="176"/>
      <c r="G454" s="176"/>
      <c r="H454" s="176"/>
      <c r="I454" s="177"/>
    </row>
    <row r="455" spans="2:9">
      <c r="B455" s="172" t="s">
        <v>124</v>
      </c>
      <c r="C455" s="173"/>
      <c r="D455" s="173"/>
      <c r="E455" s="184" t="s">
        <v>690</v>
      </c>
      <c r="F455" s="184"/>
      <c r="G455" s="184"/>
      <c r="H455" s="184"/>
      <c r="I455" s="185"/>
    </row>
    <row r="456" spans="2:9">
      <c r="B456" s="172" t="s">
        <v>125</v>
      </c>
      <c r="C456" s="173"/>
      <c r="D456" s="173"/>
      <c r="E456" s="184" t="s">
        <v>694</v>
      </c>
      <c r="F456" s="184"/>
      <c r="G456" s="184"/>
      <c r="H456" s="184"/>
      <c r="I456" s="185"/>
    </row>
    <row r="457" spans="2:9">
      <c r="B457" s="172" t="s">
        <v>126</v>
      </c>
      <c r="C457" s="173"/>
      <c r="D457" s="173"/>
      <c r="E457" s="182">
        <v>44392</v>
      </c>
      <c r="F457" s="182"/>
      <c r="G457" s="182"/>
      <c r="H457" s="182"/>
      <c r="I457" s="183"/>
    </row>
    <row r="458" spans="2:9">
      <c r="B458" s="172" t="s">
        <v>127</v>
      </c>
      <c r="C458" s="173"/>
      <c r="D458" s="173"/>
      <c r="E458" s="182">
        <v>44849</v>
      </c>
      <c r="F458" s="182"/>
      <c r="G458" s="182"/>
      <c r="H458" s="182"/>
      <c r="I458" s="183"/>
    </row>
    <row r="459" spans="2:9">
      <c r="B459" s="172" t="s">
        <v>128</v>
      </c>
      <c r="C459" s="173"/>
      <c r="D459" s="173"/>
      <c r="E459" s="176" t="s">
        <v>696</v>
      </c>
      <c r="F459" s="176"/>
      <c r="G459" s="176"/>
      <c r="H459" s="176"/>
      <c r="I459" s="177"/>
    </row>
    <row r="460" spans="2:9" ht="15.75" thickBot="1">
      <c r="B460" s="174" t="s">
        <v>129</v>
      </c>
      <c r="C460" s="175"/>
      <c r="D460" s="175"/>
      <c r="E460" s="178"/>
      <c r="F460" s="178"/>
      <c r="G460" s="178"/>
      <c r="H460" s="178"/>
      <c r="I460" s="179"/>
    </row>
    <row r="461" spans="2:9" ht="15.75" thickTop="1">
      <c r="B461" s="171"/>
      <c r="C461" s="171"/>
      <c r="D461" s="171"/>
      <c r="E461" s="171"/>
      <c r="F461" s="171"/>
      <c r="G461" s="171"/>
      <c r="H461" s="171"/>
      <c r="I461" s="171"/>
    </row>
  </sheetData>
  <mergeCells count="1014">
    <mergeCell ref="D425:E425"/>
    <mergeCell ref="F425:G425"/>
    <mergeCell ref="H425:I425"/>
    <mergeCell ref="D426:E426"/>
    <mergeCell ref="F426:G426"/>
    <mergeCell ref="H426:I426"/>
    <mergeCell ref="D427:E427"/>
    <mergeCell ref="F427:G427"/>
    <mergeCell ref="H427:I427"/>
    <mergeCell ref="D422:E422"/>
    <mergeCell ref="F422:G422"/>
    <mergeCell ref="H422:I422"/>
    <mergeCell ref="D423:E423"/>
    <mergeCell ref="F423:G423"/>
    <mergeCell ref="H423:I423"/>
    <mergeCell ref="D424:E424"/>
    <mergeCell ref="F424:G424"/>
    <mergeCell ref="H424:I424"/>
    <mergeCell ref="D419:E419"/>
    <mergeCell ref="F419:G419"/>
    <mergeCell ref="H419:I419"/>
    <mergeCell ref="D420:E420"/>
    <mergeCell ref="F420:G420"/>
    <mergeCell ref="H420:I420"/>
    <mergeCell ref="D421:E421"/>
    <mergeCell ref="F421:G421"/>
    <mergeCell ref="H421:I421"/>
    <mergeCell ref="D416:E416"/>
    <mergeCell ref="F416:G416"/>
    <mergeCell ref="H416:I416"/>
    <mergeCell ref="D417:E417"/>
    <mergeCell ref="F417:G417"/>
    <mergeCell ref="H417:I417"/>
    <mergeCell ref="D418:E418"/>
    <mergeCell ref="F418:G418"/>
    <mergeCell ref="H418:I418"/>
    <mergeCell ref="D413:E413"/>
    <mergeCell ref="F413:G413"/>
    <mergeCell ref="H413:I413"/>
    <mergeCell ref="D414:E414"/>
    <mergeCell ref="F414:G414"/>
    <mergeCell ref="H414:I414"/>
    <mergeCell ref="D415:E415"/>
    <mergeCell ref="F415:G415"/>
    <mergeCell ref="H415:I415"/>
    <mergeCell ref="D410:E410"/>
    <mergeCell ref="F410:G410"/>
    <mergeCell ref="H410:I410"/>
    <mergeCell ref="D411:E411"/>
    <mergeCell ref="F411:G411"/>
    <mergeCell ref="H411:I411"/>
    <mergeCell ref="D412:E412"/>
    <mergeCell ref="F412:G412"/>
    <mergeCell ref="H412:I412"/>
    <mergeCell ref="D407:E407"/>
    <mergeCell ref="F407:G407"/>
    <mergeCell ref="H407:I407"/>
    <mergeCell ref="D408:E408"/>
    <mergeCell ref="F408:G408"/>
    <mergeCell ref="H408:I408"/>
    <mergeCell ref="D409:E409"/>
    <mergeCell ref="F409:G409"/>
    <mergeCell ref="H409:I409"/>
    <mergeCell ref="D404:E404"/>
    <mergeCell ref="F404:G404"/>
    <mergeCell ref="H404:I404"/>
    <mergeCell ref="D405:E405"/>
    <mergeCell ref="F405:G405"/>
    <mergeCell ref="H405:I405"/>
    <mergeCell ref="D406:E406"/>
    <mergeCell ref="F406:G406"/>
    <mergeCell ref="H406:I406"/>
    <mergeCell ref="D401:E401"/>
    <mergeCell ref="F401:G401"/>
    <mergeCell ref="H401:I401"/>
    <mergeCell ref="D402:E402"/>
    <mergeCell ref="F402:G402"/>
    <mergeCell ref="H402:I402"/>
    <mergeCell ref="D403:E403"/>
    <mergeCell ref="F403:G403"/>
    <mergeCell ref="H403:I403"/>
    <mergeCell ref="D398:E398"/>
    <mergeCell ref="F398:G398"/>
    <mergeCell ref="H398:I398"/>
    <mergeCell ref="D399:E399"/>
    <mergeCell ref="F399:G399"/>
    <mergeCell ref="H399:I399"/>
    <mergeCell ref="D400:E400"/>
    <mergeCell ref="F400:G400"/>
    <mergeCell ref="H400:I400"/>
    <mergeCell ref="D395:E395"/>
    <mergeCell ref="F395:G395"/>
    <mergeCell ref="H395:I395"/>
    <mergeCell ref="D396:E396"/>
    <mergeCell ref="F396:G396"/>
    <mergeCell ref="H396:I396"/>
    <mergeCell ref="D397:E397"/>
    <mergeCell ref="F397:G397"/>
    <mergeCell ref="H397:I397"/>
    <mergeCell ref="D392:E392"/>
    <mergeCell ref="F392:G392"/>
    <mergeCell ref="H392:I392"/>
    <mergeCell ref="D393:E393"/>
    <mergeCell ref="F393:G393"/>
    <mergeCell ref="H393:I393"/>
    <mergeCell ref="D394:E394"/>
    <mergeCell ref="F394:G394"/>
    <mergeCell ref="H394:I394"/>
    <mergeCell ref="D389:E389"/>
    <mergeCell ref="F389:G389"/>
    <mergeCell ref="H389:I389"/>
    <mergeCell ref="D390:E390"/>
    <mergeCell ref="F390:G390"/>
    <mergeCell ref="H390:I390"/>
    <mergeCell ref="D391:E391"/>
    <mergeCell ref="F391:G391"/>
    <mergeCell ref="H391:I391"/>
    <mergeCell ref="D386:E386"/>
    <mergeCell ref="F386:G386"/>
    <mergeCell ref="H386:I386"/>
    <mergeCell ref="D387:E387"/>
    <mergeCell ref="F387:G387"/>
    <mergeCell ref="H387:I387"/>
    <mergeCell ref="D388:E388"/>
    <mergeCell ref="F388:G388"/>
    <mergeCell ref="H388:I388"/>
    <mergeCell ref="D383:E383"/>
    <mergeCell ref="F383:G383"/>
    <mergeCell ref="H383:I383"/>
    <mergeCell ref="D384:E384"/>
    <mergeCell ref="F384:G384"/>
    <mergeCell ref="H384:I384"/>
    <mergeCell ref="D385:E385"/>
    <mergeCell ref="F385:G385"/>
    <mergeCell ref="H385:I385"/>
    <mergeCell ref="D380:E380"/>
    <mergeCell ref="F380:G380"/>
    <mergeCell ref="H380:I380"/>
    <mergeCell ref="D381:E381"/>
    <mergeCell ref="F381:G381"/>
    <mergeCell ref="H381:I381"/>
    <mergeCell ref="D382:E382"/>
    <mergeCell ref="F382:G382"/>
    <mergeCell ref="H382:I382"/>
    <mergeCell ref="D377:E377"/>
    <mergeCell ref="F377:G377"/>
    <mergeCell ref="H377:I377"/>
    <mergeCell ref="D378:E378"/>
    <mergeCell ref="F378:G378"/>
    <mergeCell ref="H378:I378"/>
    <mergeCell ref="D379:E379"/>
    <mergeCell ref="F379:G379"/>
    <mergeCell ref="H379:I379"/>
    <mergeCell ref="D374:E374"/>
    <mergeCell ref="F374:G374"/>
    <mergeCell ref="H374:I374"/>
    <mergeCell ref="D375:E375"/>
    <mergeCell ref="F375:G375"/>
    <mergeCell ref="H375:I375"/>
    <mergeCell ref="D376:E376"/>
    <mergeCell ref="F376:G376"/>
    <mergeCell ref="H376:I376"/>
    <mergeCell ref="D371:E371"/>
    <mergeCell ref="F371:G371"/>
    <mergeCell ref="H371:I371"/>
    <mergeCell ref="D372:E372"/>
    <mergeCell ref="F372:G372"/>
    <mergeCell ref="H372:I372"/>
    <mergeCell ref="D373:E373"/>
    <mergeCell ref="F373:G373"/>
    <mergeCell ref="H373:I373"/>
    <mergeCell ref="D368:E368"/>
    <mergeCell ref="F368:G368"/>
    <mergeCell ref="H368:I368"/>
    <mergeCell ref="D369:E369"/>
    <mergeCell ref="F369:G369"/>
    <mergeCell ref="H369:I369"/>
    <mergeCell ref="D370:E370"/>
    <mergeCell ref="F370:G370"/>
    <mergeCell ref="H370:I370"/>
    <mergeCell ref="D365:E365"/>
    <mergeCell ref="F365:G365"/>
    <mergeCell ref="H365:I365"/>
    <mergeCell ref="D366:E366"/>
    <mergeCell ref="F366:G366"/>
    <mergeCell ref="H366:I366"/>
    <mergeCell ref="D367:E367"/>
    <mergeCell ref="F367:G367"/>
    <mergeCell ref="H367:I367"/>
    <mergeCell ref="D362:E362"/>
    <mergeCell ref="F362:G362"/>
    <mergeCell ref="H362:I362"/>
    <mergeCell ref="D363:E363"/>
    <mergeCell ref="F363:G363"/>
    <mergeCell ref="H363:I363"/>
    <mergeCell ref="D364:E364"/>
    <mergeCell ref="F364:G364"/>
    <mergeCell ref="H364:I364"/>
    <mergeCell ref="D359:E359"/>
    <mergeCell ref="F359:G359"/>
    <mergeCell ref="H359:I359"/>
    <mergeCell ref="D360:E360"/>
    <mergeCell ref="F360:G360"/>
    <mergeCell ref="H360:I360"/>
    <mergeCell ref="D361:E361"/>
    <mergeCell ref="F361:G361"/>
    <mergeCell ref="H361:I361"/>
    <mergeCell ref="D356:E356"/>
    <mergeCell ref="F356:G356"/>
    <mergeCell ref="H356:I356"/>
    <mergeCell ref="D357:E357"/>
    <mergeCell ref="F357:G357"/>
    <mergeCell ref="H357:I357"/>
    <mergeCell ref="D358:E358"/>
    <mergeCell ref="F358:G358"/>
    <mergeCell ref="H358:I358"/>
    <mergeCell ref="D353:E353"/>
    <mergeCell ref="F353:G353"/>
    <mergeCell ref="H353:I353"/>
    <mergeCell ref="D354:E354"/>
    <mergeCell ref="F354:G354"/>
    <mergeCell ref="H354:I354"/>
    <mergeCell ref="D355:E355"/>
    <mergeCell ref="F355:G355"/>
    <mergeCell ref="H355:I355"/>
    <mergeCell ref="D350:E350"/>
    <mergeCell ref="F350:G350"/>
    <mergeCell ref="H350:I350"/>
    <mergeCell ref="D351:E351"/>
    <mergeCell ref="F351:G351"/>
    <mergeCell ref="H351:I351"/>
    <mergeCell ref="D352:E352"/>
    <mergeCell ref="F352:G352"/>
    <mergeCell ref="H352:I352"/>
    <mergeCell ref="D347:E347"/>
    <mergeCell ref="F347:G347"/>
    <mergeCell ref="H347:I347"/>
    <mergeCell ref="D348:E348"/>
    <mergeCell ref="F348:G348"/>
    <mergeCell ref="H348:I348"/>
    <mergeCell ref="D349:E349"/>
    <mergeCell ref="F349:G349"/>
    <mergeCell ref="H349:I349"/>
    <mergeCell ref="D344:E344"/>
    <mergeCell ref="F344:G344"/>
    <mergeCell ref="H344:I344"/>
    <mergeCell ref="D345:E345"/>
    <mergeCell ref="F345:G345"/>
    <mergeCell ref="H345:I345"/>
    <mergeCell ref="D346:E346"/>
    <mergeCell ref="F346:G346"/>
    <mergeCell ref="H346:I346"/>
    <mergeCell ref="D341:E341"/>
    <mergeCell ref="F341:G341"/>
    <mergeCell ref="H341:I341"/>
    <mergeCell ref="D342:E342"/>
    <mergeCell ref="F342:G342"/>
    <mergeCell ref="H342:I342"/>
    <mergeCell ref="D343:E343"/>
    <mergeCell ref="F343:G343"/>
    <mergeCell ref="H343:I343"/>
    <mergeCell ref="D338:E338"/>
    <mergeCell ref="F338:G338"/>
    <mergeCell ref="H338:I338"/>
    <mergeCell ref="D339:E339"/>
    <mergeCell ref="F339:G339"/>
    <mergeCell ref="H339:I339"/>
    <mergeCell ref="D340:E340"/>
    <mergeCell ref="F340:G340"/>
    <mergeCell ref="H340:I340"/>
    <mergeCell ref="D335:E335"/>
    <mergeCell ref="F335:G335"/>
    <mergeCell ref="H335:I335"/>
    <mergeCell ref="D336:E336"/>
    <mergeCell ref="F336:G336"/>
    <mergeCell ref="H336:I336"/>
    <mergeCell ref="D337:E337"/>
    <mergeCell ref="F337:G337"/>
    <mergeCell ref="H337:I337"/>
    <mergeCell ref="D332:E332"/>
    <mergeCell ref="F332:G332"/>
    <mergeCell ref="H332:I332"/>
    <mergeCell ref="D333:E333"/>
    <mergeCell ref="F333:G333"/>
    <mergeCell ref="H333:I333"/>
    <mergeCell ref="D334:E334"/>
    <mergeCell ref="F334:G334"/>
    <mergeCell ref="H334:I334"/>
    <mergeCell ref="D329:E329"/>
    <mergeCell ref="F329:G329"/>
    <mergeCell ref="H329:I329"/>
    <mergeCell ref="D330:E330"/>
    <mergeCell ref="F330:G330"/>
    <mergeCell ref="H330:I330"/>
    <mergeCell ref="D331:E331"/>
    <mergeCell ref="F331:G331"/>
    <mergeCell ref="H331:I331"/>
    <mergeCell ref="D326:E326"/>
    <mergeCell ref="F326:G326"/>
    <mergeCell ref="H326:I326"/>
    <mergeCell ref="D327:E327"/>
    <mergeCell ref="F327:G327"/>
    <mergeCell ref="H327:I327"/>
    <mergeCell ref="D328:E328"/>
    <mergeCell ref="F328:G328"/>
    <mergeCell ref="H328:I328"/>
    <mergeCell ref="D323:E323"/>
    <mergeCell ref="F323:G323"/>
    <mergeCell ref="H323:I323"/>
    <mergeCell ref="D324:E324"/>
    <mergeCell ref="F324:G324"/>
    <mergeCell ref="H324:I324"/>
    <mergeCell ref="D325:E325"/>
    <mergeCell ref="F325:G325"/>
    <mergeCell ref="H325:I325"/>
    <mergeCell ref="D320:E320"/>
    <mergeCell ref="F320:G320"/>
    <mergeCell ref="H320:I320"/>
    <mergeCell ref="D321:E321"/>
    <mergeCell ref="F321:G321"/>
    <mergeCell ref="H321:I321"/>
    <mergeCell ref="D322:E322"/>
    <mergeCell ref="F322:G322"/>
    <mergeCell ref="H322:I322"/>
    <mergeCell ref="D317:E317"/>
    <mergeCell ref="F317:G317"/>
    <mergeCell ref="H317:I317"/>
    <mergeCell ref="D318:E318"/>
    <mergeCell ref="F318:G318"/>
    <mergeCell ref="H318:I318"/>
    <mergeCell ref="D319:E319"/>
    <mergeCell ref="F319:G319"/>
    <mergeCell ref="H319:I319"/>
    <mergeCell ref="D314:E314"/>
    <mergeCell ref="F314:G314"/>
    <mergeCell ref="H314:I314"/>
    <mergeCell ref="D315:E315"/>
    <mergeCell ref="F315:G315"/>
    <mergeCell ref="H315:I315"/>
    <mergeCell ref="D316:E316"/>
    <mergeCell ref="F316:G316"/>
    <mergeCell ref="H316:I316"/>
    <mergeCell ref="D311:E311"/>
    <mergeCell ref="F311:G311"/>
    <mergeCell ref="H311:I311"/>
    <mergeCell ref="D312:E312"/>
    <mergeCell ref="F312:G312"/>
    <mergeCell ref="H312:I312"/>
    <mergeCell ref="D313:E313"/>
    <mergeCell ref="F313:G313"/>
    <mergeCell ref="H313:I313"/>
    <mergeCell ref="D308:E308"/>
    <mergeCell ref="F308:G308"/>
    <mergeCell ref="H308:I308"/>
    <mergeCell ref="D309:E309"/>
    <mergeCell ref="F309:G309"/>
    <mergeCell ref="H309:I309"/>
    <mergeCell ref="D310:E310"/>
    <mergeCell ref="F310:G310"/>
    <mergeCell ref="H310:I310"/>
    <mergeCell ref="D305:E305"/>
    <mergeCell ref="F305:G305"/>
    <mergeCell ref="H305:I305"/>
    <mergeCell ref="D306:E306"/>
    <mergeCell ref="F306:G306"/>
    <mergeCell ref="H306:I306"/>
    <mergeCell ref="D307:E307"/>
    <mergeCell ref="F307:G307"/>
    <mergeCell ref="H307:I307"/>
    <mergeCell ref="D302:E302"/>
    <mergeCell ref="F302:G302"/>
    <mergeCell ref="H302:I302"/>
    <mergeCell ref="D303:E303"/>
    <mergeCell ref="F303:G303"/>
    <mergeCell ref="H303:I303"/>
    <mergeCell ref="D304:E304"/>
    <mergeCell ref="F304:G304"/>
    <mergeCell ref="H304:I304"/>
    <mergeCell ref="D299:E299"/>
    <mergeCell ref="F299:G299"/>
    <mergeCell ref="H299:I299"/>
    <mergeCell ref="D300:E300"/>
    <mergeCell ref="F300:G300"/>
    <mergeCell ref="H300:I300"/>
    <mergeCell ref="D301:E301"/>
    <mergeCell ref="F301:G301"/>
    <mergeCell ref="H301:I301"/>
    <mergeCell ref="D296:E296"/>
    <mergeCell ref="F296:G296"/>
    <mergeCell ref="H296:I296"/>
    <mergeCell ref="D297:E297"/>
    <mergeCell ref="F297:G297"/>
    <mergeCell ref="H297:I297"/>
    <mergeCell ref="D298:E298"/>
    <mergeCell ref="F298:G298"/>
    <mergeCell ref="H298:I298"/>
    <mergeCell ref="D293:E293"/>
    <mergeCell ref="F293:G293"/>
    <mergeCell ref="H293:I293"/>
    <mergeCell ref="D294:E294"/>
    <mergeCell ref="F294:G294"/>
    <mergeCell ref="H294:I294"/>
    <mergeCell ref="D295:E295"/>
    <mergeCell ref="F295:G295"/>
    <mergeCell ref="H295:I295"/>
    <mergeCell ref="F289:G289"/>
    <mergeCell ref="H289:I289"/>
    <mergeCell ref="D290:E290"/>
    <mergeCell ref="F290:G290"/>
    <mergeCell ref="H290:I290"/>
    <mergeCell ref="D291:E291"/>
    <mergeCell ref="F291:G291"/>
    <mergeCell ref="H291:I291"/>
    <mergeCell ref="D292:E292"/>
    <mergeCell ref="F292:G292"/>
    <mergeCell ref="H292:I292"/>
    <mergeCell ref="B459:D459"/>
    <mergeCell ref="E459:I459"/>
    <mergeCell ref="B460:D460"/>
    <mergeCell ref="E460:I460"/>
    <mergeCell ref="B461:D461"/>
    <mergeCell ref="E461:I461"/>
    <mergeCell ref="D276:E276"/>
    <mergeCell ref="F276:G276"/>
    <mergeCell ref="H276:I276"/>
    <mergeCell ref="D277:E277"/>
    <mergeCell ref="F277:G277"/>
    <mergeCell ref="H277:I277"/>
    <mergeCell ref="D278:E278"/>
    <mergeCell ref="F278:G278"/>
    <mergeCell ref="H278:I278"/>
    <mergeCell ref="D279:E279"/>
    <mergeCell ref="F279:G279"/>
    <mergeCell ref="H279:I279"/>
    <mergeCell ref="D280:E280"/>
    <mergeCell ref="F280:G280"/>
    <mergeCell ref="H280:I280"/>
    <mergeCell ref="D281:E281"/>
    <mergeCell ref="F281:G281"/>
    <mergeCell ref="H281:I281"/>
    <mergeCell ref="B454:D454"/>
    <mergeCell ref="E454:I454"/>
    <mergeCell ref="B455:D455"/>
    <mergeCell ref="E455:I455"/>
    <mergeCell ref="B456:D456"/>
    <mergeCell ref="E456:I456"/>
    <mergeCell ref="B457:D457"/>
    <mergeCell ref="E457:I457"/>
    <mergeCell ref="B458:D458"/>
    <mergeCell ref="E458:I458"/>
    <mergeCell ref="B449:D449"/>
    <mergeCell ref="E449:I449"/>
    <mergeCell ref="B450:D450"/>
    <mergeCell ref="E450:I450"/>
    <mergeCell ref="B451:D451"/>
    <mergeCell ref="E451:I451"/>
    <mergeCell ref="B452:D452"/>
    <mergeCell ref="E452:I452"/>
    <mergeCell ref="B453:D453"/>
    <mergeCell ref="E453:I453"/>
    <mergeCell ref="B444:D444"/>
    <mergeCell ref="E444:I444"/>
    <mergeCell ref="B445:D445"/>
    <mergeCell ref="E445:I445"/>
    <mergeCell ref="B446:D446"/>
    <mergeCell ref="E446:I446"/>
    <mergeCell ref="B447:D447"/>
    <mergeCell ref="E447:I447"/>
    <mergeCell ref="B448:D448"/>
    <mergeCell ref="E448:I448"/>
    <mergeCell ref="H191:I191"/>
    <mergeCell ref="D188:G188"/>
    <mergeCell ref="H188:I188"/>
    <mergeCell ref="D189:G189"/>
    <mergeCell ref="H189:I189"/>
    <mergeCell ref="B442:D442"/>
    <mergeCell ref="E442:I442"/>
    <mergeCell ref="B443:D443"/>
    <mergeCell ref="E443:I443"/>
    <mergeCell ref="D282:E282"/>
    <mergeCell ref="F282:G282"/>
    <mergeCell ref="H282:I282"/>
    <mergeCell ref="D283:E283"/>
    <mergeCell ref="F283:G283"/>
    <mergeCell ref="H283:I283"/>
    <mergeCell ref="D284:E284"/>
    <mergeCell ref="F284:G284"/>
    <mergeCell ref="H284:I284"/>
    <mergeCell ref="D285:E285"/>
    <mergeCell ref="F285:G285"/>
    <mergeCell ref="H285:I285"/>
    <mergeCell ref="D286:E286"/>
    <mergeCell ref="F286:G286"/>
    <mergeCell ref="H286:I286"/>
    <mergeCell ref="H177:I177"/>
    <mergeCell ref="H184:I184"/>
    <mergeCell ref="D90:G90"/>
    <mergeCell ref="D97:G97"/>
    <mergeCell ref="D138:G138"/>
    <mergeCell ref="D114:G114"/>
    <mergeCell ref="D116:G116"/>
    <mergeCell ref="D118:G118"/>
    <mergeCell ref="D120:G120"/>
    <mergeCell ref="D121:G121"/>
    <mergeCell ref="D140:G140"/>
    <mergeCell ref="H180:I180"/>
    <mergeCell ref="D182:G182"/>
    <mergeCell ref="H182:I182"/>
    <mergeCell ref="D175:G175"/>
    <mergeCell ref="D180:G180"/>
    <mergeCell ref="D150:G150"/>
    <mergeCell ref="D130:G130"/>
    <mergeCell ref="D151:G151"/>
    <mergeCell ref="F1:I1"/>
    <mergeCell ref="H127:I127"/>
    <mergeCell ref="D98:G98"/>
    <mergeCell ref="H98:I98"/>
    <mergeCell ref="D124:G124"/>
    <mergeCell ref="D95:G95"/>
    <mergeCell ref="D106:G106"/>
    <mergeCell ref="D107:G107"/>
    <mergeCell ref="D115:G115"/>
    <mergeCell ref="D123:G123"/>
    <mergeCell ref="D103:G103"/>
    <mergeCell ref="D99:G99"/>
    <mergeCell ref="D119:G119"/>
    <mergeCell ref="D127:G127"/>
    <mergeCell ref="D100:G100"/>
    <mergeCell ref="D113:G113"/>
    <mergeCell ref="D117:G117"/>
    <mergeCell ref="H116:I116"/>
    <mergeCell ref="H115:I115"/>
    <mergeCell ref="H102:I102"/>
    <mergeCell ref="D80:G80"/>
    <mergeCell ref="D73:G73"/>
    <mergeCell ref="D81:G81"/>
    <mergeCell ref="D69:G69"/>
    <mergeCell ref="D68:G68"/>
    <mergeCell ref="D82:G82"/>
    <mergeCell ref="D134:G134"/>
    <mergeCell ref="D88:G88"/>
    <mergeCell ref="H88:I88"/>
    <mergeCell ref="D89:G89"/>
    <mergeCell ref="H89:I89"/>
    <mergeCell ref="D105:G105"/>
    <mergeCell ref="H90:I90"/>
    <mergeCell ref="D91:G91"/>
    <mergeCell ref="H113:I113"/>
    <mergeCell ref="D83:G83"/>
    <mergeCell ref="H83:I83"/>
    <mergeCell ref="D84:G84"/>
    <mergeCell ref="D85:G85"/>
    <mergeCell ref="D93:G93"/>
    <mergeCell ref="D87:G87"/>
    <mergeCell ref="H87:I87"/>
    <mergeCell ref="D86:G86"/>
    <mergeCell ref="D92:G92"/>
    <mergeCell ref="H21:I21"/>
    <mergeCell ref="H25:I25"/>
    <mergeCell ref="H26:I26"/>
    <mergeCell ref="H22:I22"/>
    <mergeCell ref="H27:I27"/>
    <mergeCell ref="H28:I28"/>
    <mergeCell ref="D28:G28"/>
    <mergeCell ref="D51:G51"/>
    <mergeCell ref="D25:G25"/>
    <mergeCell ref="H34:I34"/>
    <mergeCell ref="D34:G34"/>
    <mergeCell ref="D35:G35"/>
    <mergeCell ref="H29:I29"/>
    <mergeCell ref="H30:I30"/>
    <mergeCell ref="D50:G50"/>
    <mergeCell ref="D32:G32"/>
    <mergeCell ref="D49:G49"/>
    <mergeCell ref="H39:I39"/>
    <mergeCell ref="D38:G38"/>
    <mergeCell ref="D39:G39"/>
    <mergeCell ref="H37:I37"/>
    <mergeCell ref="H42:I42"/>
    <mergeCell ref="H40:I40"/>
    <mergeCell ref="H38:I38"/>
    <mergeCell ref="H428:I428"/>
    <mergeCell ref="D254:G254"/>
    <mergeCell ref="H429:I429"/>
    <mergeCell ref="H259:I259"/>
    <mergeCell ref="D269:G269"/>
    <mergeCell ref="D265:G265"/>
    <mergeCell ref="H256:I256"/>
    <mergeCell ref="B431:C431"/>
    <mergeCell ref="D259:G259"/>
    <mergeCell ref="D260:G260"/>
    <mergeCell ref="E261:G261"/>
    <mergeCell ref="D264:G264"/>
    <mergeCell ref="D257:G257"/>
    <mergeCell ref="D256:G256"/>
    <mergeCell ref="D429:G429"/>
    <mergeCell ref="D287:E287"/>
    <mergeCell ref="F287:G287"/>
    <mergeCell ref="H287:I287"/>
    <mergeCell ref="D288:E288"/>
    <mergeCell ref="F288:G288"/>
    <mergeCell ref="H288:I288"/>
    <mergeCell ref="D289:E289"/>
    <mergeCell ref="D242:G242"/>
    <mergeCell ref="D247:G247"/>
    <mergeCell ref="D245:G245"/>
    <mergeCell ref="D246:G246"/>
    <mergeCell ref="D244:G244"/>
    <mergeCell ref="D243:G243"/>
    <mergeCell ref="D266:G266"/>
    <mergeCell ref="D258:G258"/>
    <mergeCell ref="D253:G253"/>
    <mergeCell ref="D248:G248"/>
    <mergeCell ref="D249:G249"/>
    <mergeCell ref="D250:G250"/>
    <mergeCell ref="D251:G251"/>
    <mergeCell ref="D252:G252"/>
    <mergeCell ref="D240:G240"/>
    <mergeCell ref="D221:G221"/>
    <mergeCell ref="D222:G222"/>
    <mergeCell ref="H223:I223"/>
    <mergeCell ref="D241:G241"/>
    <mergeCell ref="D227:G227"/>
    <mergeCell ref="D232:G232"/>
    <mergeCell ref="D231:G231"/>
    <mergeCell ref="D229:G229"/>
    <mergeCell ref="D238:G238"/>
    <mergeCell ref="D235:G235"/>
    <mergeCell ref="H235:I235"/>
    <mergeCell ref="D236:G236"/>
    <mergeCell ref="H236:I236"/>
    <mergeCell ref="H238:I238"/>
    <mergeCell ref="H237:I237"/>
    <mergeCell ref="D237:G237"/>
    <mergeCell ref="D239:G239"/>
    <mergeCell ref="D220:G220"/>
    <mergeCell ref="D228:G228"/>
    <mergeCell ref="D223:G223"/>
    <mergeCell ref="D225:G225"/>
    <mergeCell ref="D216:G216"/>
    <mergeCell ref="D233:G233"/>
    <mergeCell ref="H230:I230"/>
    <mergeCell ref="H229:I229"/>
    <mergeCell ref="D224:G224"/>
    <mergeCell ref="H232:I232"/>
    <mergeCell ref="H233:I233"/>
    <mergeCell ref="H231:I231"/>
    <mergeCell ref="H227:I227"/>
    <mergeCell ref="D230:G230"/>
    <mergeCell ref="H224:I224"/>
    <mergeCell ref="D198:G198"/>
    <mergeCell ref="D181:G181"/>
    <mergeCell ref="D190:G190"/>
    <mergeCell ref="D200:G200"/>
    <mergeCell ref="D219:G219"/>
    <mergeCell ref="D218:G218"/>
    <mergeCell ref="D206:G206"/>
    <mergeCell ref="D217:G217"/>
    <mergeCell ref="D208:G208"/>
    <mergeCell ref="D202:G202"/>
    <mergeCell ref="D209:G209"/>
    <mergeCell ref="D210:G210"/>
    <mergeCell ref="D211:G211"/>
    <mergeCell ref="D212:G212"/>
    <mergeCell ref="D213:G213"/>
    <mergeCell ref="D128:G128"/>
    <mergeCell ref="D163:G163"/>
    <mergeCell ref="D149:G149"/>
    <mergeCell ref="D137:G137"/>
    <mergeCell ref="D147:G147"/>
    <mergeCell ref="D136:G136"/>
    <mergeCell ref="D131:G131"/>
    <mergeCell ref="D132:G132"/>
    <mergeCell ref="D135:G135"/>
    <mergeCell ref="D162:G162"/>
    <mergeCell ref="D144:G144"/>
    <mergeCell ref="D154:G154"/>
    <mergeCell ref="D148:G148"/>
    <mergeCell ref="D146:G146"/>
    <mergeCell ref="D157:G157"/>
    <mergeCell ref="D125:G125"/>
    <mergeCell ref="D126:G126"/>
    <mergeCell ref="D122:G122"/>
    <mergeCell ref="H105:I105"/>
    <mergeCell ref="H43:I43"/>
    <mergeCell ref="D46:G46"/>
    <mergeCell ref="D58:G58"/>
    <mergeCell ref="D56:G56"/>
    <mergeCell ref="D57:G57"/>
    <mergeCell ref="D59:G59"/>
    <mergeCell ref="H48:I48"/>
    <mergeCell ref="H64:I64"/>
    <mergeCell ref="H51:I51"/>
    <mergeCell ref="H65:I65"/>
    <mergeCell ref="H61:I61"/>
    <mergeCell ref="H53:I53"/>
    <mergeCell ref="H54:I54"/>
    <mergeCell ref="H52:I52"/>
    <mergeCell ref="H60:I60"/>
    <mergeCell ref="H72:I72"/>
    <mergeCell ref="H85:I85"/>
    <mergeCell ref="H78:I78"/>
    <mergeCell ref="H67:I67"/>
    <mergeCell ref="D72:G72"/>
    <mergeCell ref="D52:G52"/>
    <mergeCell ref="D65:G65"/>
    <mergeCell ref="D62:G62"/>
    <mergeCell ref="D63:G63"/>
    <mergeCell ref="D66:G66"/>
    <mergeCell ref="D61:G61"/>
    <mergeCell ref="D54:G54"/>
    <mergeCell ref="D60:G60"/>
    <mergeCell ref="D21:G21"/>
    <mergeCell ref="D26:G26"/>
    <mergeCell ref="D27:G27"/>
    <mergeCell ref="D24:G24"/>
    <mergeCell ref="D53:G53"/>
    <mergeCell ref="D42:G42"/>
    <mergeCell ref="D48:G48"/>
    <mergeCell ref="D47:G47"/>
    <mergeCell ref="D36:G36"/>
    <mergeCell ref="D23:G23"/>
    <mergeCell ref="D33:G33"/>
    <mergeCell ref="D29:G29"/>
    <mergeCell ref="D30:G30"/>
    <mergeCell ref="D40:G40"/>
    <mergeCell ref="D37:G37"/>
    <mergeCell ref="D77:G77"/>
    <mergeCell ref="H66:I66"/>
    <mergeCell ref="D67:G67"/>
    <mergeCell ref="H57:I57"/>
    <mergeCell ref="H71:I71"/>
    <mergeCell ref="H73:I73"/>
    <mergeCell ref="D71:G71"/>
    <mergeCell ref="D64:G64"/>
    <mergeCell ref="D75:G75"/>
    <mergeCell ref="H75:I75"/>
    <mergeCell ref="D74:G74"/>
    <mergeCell ref="D79:G79"/>
    <mergeCell ref="D78:G78"/>
    <mergeCell ref="D165:G165"/>
    <mergeCell ref="H137:I137"/>
    <mergeCell ref="H171:I171"/>
    <mergeCell ref="H132:I132"/>
    <mergeCell ref="H122:I122"/>
    <mergeCell ref="H124:I124"/>
    <mergeCell ref="D112:G112"/>
    <mergeCell ref="H128:I128"/>
    <mergeCell ref="D94:G94"/>
    <mergeCell ref="D111:G111"/>
    <mergeCell ref="D109:G109"/>
    <mergeCell ref="D102:G102"/>
    <mergeCell ref="D96:G96"/>
    <mergeCell ref="D101:G101"/>
    <mergeCell ref="D108:G108"/>
    <mergeCell ref="H148:I148"/>
    <mergeCell ref="H149:I149"/>
    <mergeCell ref="H93:I93"/>
    <mergeCell ref="H103:I103"/>
    <mergeCell ref="H95:I95"/>
    <mergeCell ref="H96:I96"/>
    <mergeCell ref="D129:G129"/>
    <mergeCell ref="H112:I112"/>
    <mergeCell ref="H99:I99"/>
    <mergeCell ref="H111:I111"/>
    <mergeCell ref="H108:I108"/>
    <mergeCell ref="H109:I109"/>
    <mergeCell ref="H120:I120"/>
    <mergeCell ref="H131:I131"/>
    <mergeCell ref="A271:A272"/>
    <mergeCell ref="B271:B272"/>
    <mergeCell ref="C271:C272"/>
    <mergeCell ref="H129:I129"/>
    <mergeCell ref="H130:I130"/>
    <mergeCell ref="H144:I144"/>
    <mergeCell ref="H195:I195"/>
    <mergeCell ref="H196:I196"/>
    <mergeCell ref="D141:G141"/>
    <mergeCell ref="H161:I161"/>
    <mergeCell ref="H243:I243"/>
    <mergeCell ref="H134:I134"/>
    <mergeCell ref="H135:I135"/>
    <mergeCell ref="H140:I140"/>
    <mergeCell ref="H213:I213"/>
    <mergeCell ref="H200:I200"/>
    <mergeCell ref="H194:I194"/>
    <mergeCell ref="H24:I24"/>
    <mergeCell ref="H84:I84"/>
    <mergeCell ref="H106:I106"/>
    <mergeCell ref="H79:I79"/>
    <mergeCell ref="H91:I91"/>
    <mergeCell ref="H97:I97"/>
    <mergeCell ref="H77:I77"/>
    <mergeCell ref="H82:I82"/>
    <mergeCell ref="H100:I100"/>
    <mergeCell ref="H86:I86"/>
    <mergeCell ref="H59:I59"/>
    <mergeCell ref="H62:I62"/>
    <mergeCell ref="H63:I63"/>
    <mergeCell ref="H32:I32"/>
    <mergeCell ref="H33:I33"/>
    <mergeCell ref="H35:I35"/>
    <mergeCell ref="H36:I36"/>
    <mergeCell ref="H81:I81"/>
    <mergeCell ref="H92:I92"/>
    <mergeCell ref="H101:I101"/>
    <mergeCell ref="D20:G20"/>
    <mergeCell ref="H18:I18"/>
    <mergeCell ref="A2:H2"/>
    <mergeCell ref="H23:I23"/>
    <mergeCell ref="D13:G13"/>
    <mergeCell ref="D161:G161"/>
    <mergeCell ref="H151:I151"/>
    <mergeCell ref="H156:I156"/>
    <mergeCell ref="H150:I150"/>
    <mergeCell ref="B4:G4"/>
    <mergeCell ref="H16:I16"/>
    <mergeCell ref="H17:I17"/>
    <mergeCell ref="D22:G22"/>
    <mergeCell ref="H14:I14"/>
    <mergeCell ref="H19:I19"/>
    <mergeCell ref="H20:I20"/>
    <mergeCell ref="D14:G14"/>
    <mergeCell ref="D15:G15"/>
    <mergeCell ref="D18:G18"/>
    <mergeCell ref="D19:G19"/>
    <mergeCell ref="B9:G9"/>
    <mergeCell ref="B10:G10"/>
    <mergeCell ref="D17:G17"/>
    <mergeCell ref="D16:G16"/>
    <mergeCell ref="B3:C3"/>
    <mergeCell ref="H246:I246"/>
    <mergeCell ref="H45:I45"/>
    <mergeCell ref="H46:I46"/>
    <mergeCell ref="D142:G142"/>
    <mergeCell ref="H146:I146"/>
    <mergeCell ref="H162:I162"/>
    <mergeCell ref="H163:I163"/>
    <mergeCell ref="H179:I179"/>
    <mergeCell ref="H176:I176"/>
    <mergeCell ref="H187:I187"/>
    <mergeCell ref="H165:I165"/>
    <mergeCell ref="H212:I212"/>
    <mergeCell ref="H208:I208"/>
    <mergeCell ref="H209:I209"/>
    <mergeCell ref="H211:I211"/>
    <mergeCell ref="H198:I198"/>
    <mergeCell ref="H175:I175"/>
    <mergeCell ref="H205:I205"/>
    <mergeCell ref="H181:I181"/>
    <mergeCell ref="B5:G7"/>
    <mergeCell ref="B8:G8"/>
    <mergeCell ref="H15:I15"/>
    <mergeCell ref="H13:I13"/>
    <mergeCell ref="D43:G43"/>
    <mergeCell ref="H50:I50"/>
    <mergeCell ref="H221:I221"/>
    <mergeCell ref="H222:I222"/>
    <mergeCell ref="H218:I218"/>
    <mergeCell ref="H206:I206"/>
    <mergeCell ref="H210:I210"/>
    <mergeCell ref="H44:I44"/>
    <mergeCell ref="H56:I56"/>
    <mergeCell ref="H178:I178"/>
    <mergeCell ref="H126:I126"/>
    <mergeCell ref="H117:I117"/>
    <mergeCell ref="H119:I119"/>
    <mergeCell ref="H107:I107"/>
    <mergeCell ref="H121:I121"/>
    <mergeCell ref="H123:I123"/>
    <mergeCell ref="H80:I80"/>
    <mergeCell ref="H70:I70"/>
    <mergeCell ref="H69:I69"/>
    <mergeCell ref="D70:G70"/>
    <mergeCell ref="H58:I58"/>
    <mergeCell ref="H136:I136"/>
    <mergeCell ref="H141:I141"/>
    <mergeCell ref="H114:I114"/>
    <mergeCell ref="H228:I228"/>
    <mergeCell ref="H239:I239"/>
    <mergeCell ref="H240:I240"/>
    <mergeCell ref="H260:I260"/>
    <mergeCell ref="H262:I262"/>
    <mergeCell ref="H245:I245"/>
    <mergeCell ref="H242:I242"/>
    <mergeCell ref="H252:I252"/>
    <mergeCell ref="H244:I244"/>
    <mergeCell ref="H241:I241"/>
    <mergeCell ref="H257:I257"/>
    <mergeCell ref="H261:I261"/>
    <mergeCell ref="H251:I251"/>
    <mergeCell ref="H250:I250"/>
    <mergeCell ref="H275:I275"/>
    <mergeCell ref="H267:I267"/>
    <mergeCell ref="H254:I254"/>
    <mergeCell ref="D262:G262"/>
    <mergeCell ref="H258:I258"/>
    <mergeCell ref="H265:I265"/>
    <mergeCell ref="D267:G267"/>
    <mergeCell ref="B437:D437"/>
    <mergeCell ref="H264:I264"/>
    <mergeCell ref="B432:C432"/>
    <mergeCell ref="E268:G268"/>
    <mergeCell ref="H271:I272"/>
    <mergeCell ref="D273:G273"/>
    <mergeCell ref="H273:I273"/>
    <mergeCell ref="H274:I274"/>
    <mergeCell ref="D275:G275"/>
    <mergeCell ref="D271:G272"/>
    <mergeCell ref="D274:G274"/>
    <mergeCell ref="B435:C435"/>
    <mergeCell ref="D44:G44"/>
    <mergeCell ref="D45:G45"/>
    <mergeCell ref="H125:I125"/>
    <mergeCell ref="H49:I49"/>
    <mergeCell ref="D145:G145"/>
    <mergeCell ref="H145:I145"/>
    <mergeCell ref="B441:D441"/>
    <mergeCell ref="B434:C434"/>
    <mergeCell ref="H266:I266"/>
    <mergeCell ref="H268:I268"/>
    <mergeCell ref="E440:I440"/>
    <mergeCell ref="E441:I441"/>
    <mergeCell ref="B440:D440"/>
    <mergeCell ref="H253:I253"/>
    <mergeCell ref="H247:I247"/>
    <mergeCell ref="H248:I248"/>
    <mergeCell ref="H47:I47"/>
    <mergeCell ref="D160:G160"/>
    <mergeCell ref="H160:I160"/>
    <mergeCell ref="H158:I158"/>
    <mergeCell ref="H118:I118"/>
    <mergeCell ref="H94:I94"/>
    <mergeCell ref="H154:I154"/>
    <mergeCell ref="H142:I142"/>
    <mergeCell ref="D143:G143"/>
    <mergeCell ref="H138:I138"/>
    <mergeCell ref="D139:G139"/>
    <mergeCell ref="H139:I139"/>
    <mergeCell ref="H68:I68"/>
    <mergeCell ref="H74:I74"/>
    <mergeCell ref="H249:I249"/>
    <mergeCell ref="H202:I202"/>
    <mergeCell ref="D203:G203"/>
    <mergeCell ref="H143:I143"/>
    <mergeCell ref="H153:I153"/>
    <mergeCell ref="H155:I155"/>
    <mergeCell ref="D168:G168"/>
    <mergeCell ref="H168:I168"/>
    <mergeCell ref="H166:I166"/>
    <mergeCell ref="H167:I167"/>
    <mergeCell ref="D167:G167"/>
    <mergeCell ref="H157:I157"/>
    <mergeCell ref="H164:I164"/>
    <mergeCell ref="H185:I185"/>
    <mergeCell ref="H190:I190"/>
    <mergeCell ref="H147:I147"/>
    <mergeCell ref="D164:G164"/>
    <mergeCell ref="D156:G156"/>
    <mergeCell ref="D158:G158"/>
    <mergeCell ref="D153:G153"/>
    <mergeCell ref="D155:G155"/>
    <mergeCell ref="D187:G187"/>
    <mergeCell ref="D191:G191"/>
    <mergeCell ref="D179:G179"/>
    <mergeCell ref="D199:G199"/>
    <mergeCell ref="H225:I225"/>
    <mergeCell ref="D214:G214"/>
    <mergeCell ref="H214:I214"/>
    <mergeCell ref="D215:G215"/>
    <mergeCell ref="H215:I215"/>
    <mergeCell ref="H174:I174"/>
    <mergeCell ref="H183:I183"/>
    <mergeCell ref="H219:I219"/>
    <mergeCell ref="H217:I217"/>
    <mergeCell ref="H197:I197"/>
    <mergeCell ref="H201:I201"/>
    <mergeCell ref="D176:G176"/>
    <mergeCell ref="D178:G178"/>
    <mergeCell ref="D197:G197"/>
    <mergeCell ref="D194:G194"/>
    <mergeCell ref="D192:G192"/>
    <mergeCell ref="D177:G177"/>
    <mergeCell ref="D183:G183"/>
    <mergeCell ref="D184:G184"/>
    <mergeCell ref="H203:I203"/>
    <mergeCell ref="H199:I199"/>
    <mergeCell ref="H192:I192"/>
    <mergeCell ref="H193:I193"/>
    <mergeCell ref="D195:G195"/>
    <mergeCell ref="H216:I216"/>
    <mergeCell ref="H220:I220"/>
    <mergeCell ref="D207:G207"/>
    <mergeCell ref="H207:I207"/>
    <mergeCell ref="D201:G201"/>
    <mergeCell ref="D41:G41"/>
    <mergeCell ref="H41:I41"/>
    <mergeCell ref="D171:G171"/>
    <mergeCell ref="D193:G193"/>
    <mergeCell ref="D196:G196"/>
    <mergeCell ref="D166:G166"/>
    <mergeCell ref="H169:I169"/>
    <mergeCell ref="D169:G169"/>
    <mergeCell ref="D185:G185"/>
    <mergeCell ref="D186:G186"/>
    <mergeCell ref="H186:I186"/>
    <mergeCell ref="D159:G159"/>
    <mergeCell ref="H159:I159"/>
    <mergeCell ref="D205:G205"/>
    <mergeCell ref="D170:G170"/>
    <mergeCell ref="H170:I170"/>
    <mergeCell ref="D173:G173"/>
    <mergeCell ref="H173:I173"/>
    <mergeCell ref="D174:G174"/>
  </mergeCells>
  <pageMargins left="0.70866141732283472" right="0.70866141732283472" top="0.74803149606299213" bottom="0.74803149606299213" header="0.31496062992125984" footer="0.31496062992125984"/>
  <pageSetup paperSize="9" scale="83" orientation="landscape" blackAndWhite="1" r:id="rId1"/>
  <rowBreaks count="12" manualBreakCount="12">
    <brk id="30" max="16383" man="1"/>
    <brk id="54" max="16383" man="1"/>
    <brk id="75" max="16383" man="1"/>
    <brk id="103" max="16383" man="1"/>
    <brk id="132" max="16383" man="1"/>
    <brk id="151" max="16383" man="1"/>
    <brk id="171" max="16383" man="1"/>
    <brk id="203" max="16383" man="1"/>
    <brk id="233" max="16383" man="1"/>
    <brk id="254" max="16383" man="1"/>
    <brk id="262" max="16383" man="1"/>
    <brk id="2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1:F10"/>
  <sheetViews>
    <sheetView showGridLines="0" workbookViewId="0"/>
  </sheetViews>
  <sheetFormatPr defaultRowHeight="1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>
      <c r="B1" s="71" t="s">
        <v>586</v>
      </c>
      <c r="C1" s="71"/>
      <c r="D1" s="75"/>
      <c r="E1" s="75"/>
      <c r="F1" s="75"/>
    </row>
    <row r="2" spans="2:6">
      <c r="B2" s="71" t="s">
        <v>587</v>
      </c>
      <c r="C2" s="71"/>
      <c r="D2" s="75"/>
      <c r="E2" s="75"/>
      <c r="F2" s="75"/>
    </row>
    <row r="3" spans="2:6">
      <c r="B3" s="72"/>
      <c r="C3" s="72"/>
      <c r="D3" s="76"/>
      <c r="E3" s="76"/>
      <c r="F3" s="76"/>
    </row>
    <row r="4" spans="2:6" ht="60">
      <c r="B4" s="72" t="s">
        <v>588</v>
      </c>
      <c r="C4" s="72"/>
      <c r="D4" s="76"/>
      <c r="E4" s="76"/>
      <c r="F4" s="76"/>
    </row>
    <row r="5" spans="2:6">
      <c r="B5" s="72"/>
      <c r="C5" s="72"/>
      <c r="D5" s="76"/>
      <c r="E5" s="76"/>
      <c r="F5" s="76"/>
    </row>
    <row r="6" spans="2:6" ht="30">
      <c r="B6" s="71" t="s">
        <v>589</v>
      </c>
      <c r="C6" s="71"/>
      <c r="D6" s="75"/>
      <c r="E6" s="75" t="s">
        <v>590</v>
      </c>
      <c r="F6" s="75" t="s">
        <v>591</v>
      </c>
    </row>
    <row r="7" spans="2:6" ht="15.75" thickBot="1">
      <c r="B7" s="72"/>
      <c r="C7" s="72"/>
      <c r="D7" s="76"/>
      <c r="E7" s="76"/>
      <c r="F7" s="76"/>
    </row>
    <row r="8" spans="2:6" ht="60.75" thickBot="1">
      <c r="B8" s="73" t="s">
        <v>592</v>
      </c>
      <c r="C8" s="74"/>
      <c r="D8" s="77"/>
      <c r="E8" s="77">
        <v>2</v>
      </c>
      <c r="F8" s="78" t="s">
        <v>593</v>
      </c>
    </row>
    <row r="9" spans="2:6">
      <c r="B9" s="72"/>
      <c r="C9" s="72"/>
      <c r="D9" s="76"/>
      <c r="E9" s="76"/>
      <c r="F9" s="76"/>
    </row>
    <row r="10" spans="2:6">
      <c r="B10" s="72"/>
      <c r="C10" s="72"/>
      <c r="D10" s="76"/>
      <c r="E10" s="76"/>
      <c r="F10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0503123</vt:lpstr>
      <vt:lpstr>Отчет о совместимости 0503123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SYSTEM</cp:lastModifiedBy>
  <dcterms:created xsi:type="dcterms:W3CDTF">2016-03-30T12:46:28Z</dcterms:created>
  <dcterms:modified xsi:type="dcterms:W3CDTF">2022-03-01T06:11:36Z</dcterms:modified>
</cp:coreProperties>
</file>