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80" windowWidth="15480" windowHeight="9645"/>
  </bookViews>
  <sheets>
    <sheet name="ТРАФАРЕТ" sheetId="1" r:id="rId1"/>
  </sheets>
  <calcPr calcId="124519"/>
</workbook>
</file>

<file path=xl/calcChain.xml><?xml version="1.0" encoding="utf-8"?>
<calcChain xmlns="http://schemas.openxmlformats.org/spreadsheetml/2006/main">
  <c r="S36" i="1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 s="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 s="1"/>
  <c r="S84"/>
  <c r="S73"/>
  <c r="S87"/>
  <c r="S80"/>
  <c r="S77"/>
  <c r="S39"/>
  <c r="S38" s="1"/>
  <c r="K11"/>
  <c r="K90" s="1"/>
  <c r="M11"/>
  <c r="O11"/>
  <c r="O90" s="1"/>
  <c r="O92" s="1"/>
  <c r="Q11"/>
  <c r="R11"/>
  <c r="R90" s="1"/>
  <c r="K38"/>
  <c r="K41"/>
  <c r="M38"/>
  <c r="M41"/>
  <c r="O38"/>
  <c r="Q38"/>
  <c r="Q41" s="1"/>
  <c r="R38"/>
  <c r="R91" s="1"/>
  <c r="O41"/>
  <c r="K42"/>
  <c r="K75" s="1"/>
  <c r="M42"/>
  <c r="M90"/>
  <c r="M92" s="1"/>
  <c r="O42"/>
  <c r="O75" s="1"/>
  <c r="Q42"/>
  <c r="Q75" s="1"/>
  <c r="R42"/>
  <c r="R75" s="1"/>
  <c r="K72"/>
  <c r="K91" s="1"/>
  <c r="M72"/>
  <c r="O72"/>
  <c r="S72" s="1"/>
  <c r="Q72"/>
  <c r="R72"/>
  <c r="M75"/>
  <c r="K76"/>
  <c r="M76"/>
  <c r="O76"/>
  <c r="S76" s="1"/>
  <c r="Q76"/>
  <c r="R76"/>
  <c r="K79"/>
  <c r="K82"/>
  <c r="M79"/>
  <c r="M82"/>
  <c r="O79"/>
  <c r="Q79"/>
  <c r="Q82" s="1"/>
  <c r="R79"/>
  <c r="R82"/>
  <c r="O82"/>
  <c r="K83"/>
  <c r="M83"/>
  <c r="O83"/>
  <c r="S83" s="1"/>
  <c r="Q83"/>
  <c r="R83"/>
  <c r="K86"/>
  <c r="M86"/>
  <c r="O86"/>
  <c r="S86" s="1"/>
  <c r="Q86"/>
  <c r="Q89"/>
  <c r="R86"/>
  <c r="K89"/>
  <c r="M89"/>
  <c r="R89"/>
  <c r="Q90"/>
  <c r="Q92" s="1"/>
  <c r="M91"/>
  <c r="O91"/>
  <c r="Q91"/>
  <c r="S90" l="1"/>
  <c r="S41"/>
  <c r="R92"/>
  <c r="K92"/>
  <c r="S89"/>
  <c r="S75"/>
  <c r="O89"/>
  <c r="R41"/>
  <c r="S79"/>
  <c r="S91" s="1"/>
  <c r="S82" l="1"/>
  <c r="S92"/>
</calcChain>
</file>

<file path=xl/sharedStrings.xml><?xml version="1.0" encoding="utf-8"?>
<sst xmlns="http://schemas.openxmlformats.org/spreadsheetml/2006/main" count="337" uniqueCount="55">
  <si>
    <t>Приложение к порядку передачи информации о долговых обязательствах муниципальных образований области, утвержденному  приказом министерства финансов Новгородской области от 24.12.2019г. №159</t>
  </si>
  <si>
    <t>Информация о долговых обязательствах муниципальных образований Новгородской области</t>
  </si>
  <si>
    <t>Муниципальное образование:</t>
  </si>
  <si>
    <t>Дата:</t>
  </si>
  <si>
    <t>Сумма процентных платежей, подлежащая выплате (руб.)</t>
  </si>
  <si>
    <t xml:space="preserve">Фактическая дата выплаты процентных платежей </t>
  </si>
  <si>
    <t>Фактическая сумма выплаты процентных платежей (руб.)</t>
  </si>
  <si>
    <t>Дата погашения кредита, установлен-ная договором/ соглашением</t>
  </si>
  <si>
    <t>Сумма погашения кредита, подлежащая выплате в даты, установленные договором/сог-лашением (руб.)</t>
  </si>
  <si>
    <t>Фактическая дата погашения кредита</t>
  </si>
  <si>
    <t>Фактический объем погашения кредита (руб.)</t>
  </si>
  <si>
    <t xml:space="preserve">наимено-вание </t>
  </si>
  <si>
    <t xml:space="preserve">дата </t>
  </si>
  <si>
    <t>номер</t>
  </si>
  <si>
    <t>Кредиты полученные от кредитных организаций муниципальными районами и В. Новгородом</t>
  </si>
  <si>
    <t>Кредиты полученные от кредитных организаций городскими и сельскими поселениями</t>
  </si>
  <si>
    <t>Всего по кредитам от кредитных организаций</t>
  </si>
  <si>
    <t>Х</t>
  </si>
  <si>
    <t>Бюджетные кредиты, полученные муниципальными районами и В. Новгородом</t>
  </si>
  <si>
    <t>Бюджетные кредиты, полученные городскими и сельскими поселениями</t>
  </si>
  <si>
    <t>Всего по бюджетным кредитам</t>
  </si>
  <si>
    <t>Муниципальные гарантии, полученные муниципальными районами и В. Новгородом</t>
  </si>
  <si>
    <t>Муниципальные гарантии, полученные городскими и сельскими поселениями</t>
  </si>
  <si>
    <t>Всего по гарантиям</t>
  </si>
  <si>
    <t>Ценные бумаги муниципальных районов и В. Новгорода</t>
  </si>
  <si>
    <t>Ценные бумаги городских и сельских поселений</t>
  </si>
  <si>
    <t>Всего по ценным бумагам</t>
  </si>
  <si>
    <t>Итого долговых обязательств по муниципальным районам и В. Новгороду</t>
  </si>
  <si>
    <t>Итого долговых обязательств по городскими и сельскими поселениями</t>
  </si>
  <si>
    <t xml:space="preserve">Итого долговых обязательст </t>
  </si>
  <si>
    <r>
      <t>наименование вида обязательств/ наименование заемщика</t>
    </r>
    <r>
      <rPr>
        <b/>
        <vertAlign val="superscript"/>
        <sz val="10"/>
        <rFont val="Calibri"/>
        <family val="2"/>
        <charset val="204"/>
      </rPr>
      <t>1</t>
    </r>
  </si>
  <si>
    <r>
      <t xml:space="preserve">Документ, на основании которого возникло долговое обязательство </t>
    </r>
    <r>
      <rPr>
        <b/>
        <vertAlign val="superscript"/>
        <sz val="10"/>
        <rFont val="Calibri"/>
        <family val="2"/>
        <charset val="204"/>
      </rPr>
      <t>2</t>
    </r>
  </si>
  <si>
    <r>
      <t xml:space="preserve">Изменения в договор/соглашение </t>
    </r>
    <r>
      <rPr>
        <b/>
        <vertAlign val="superscript"/>
        <sz val="10"/>
        <rFont val="Calibri"/>
        <family val="2"/>
        <charset val="204"/>
      </rPr>
      <t>3</t>
    </r>
  </si>
  <si>
    <r>
      <t>Наименова-ние кредитора</t>
    </r>
    <r>
      <rPr>
        <b/>
        <vertAlign val="superscript"/>
        <sz val="10"/>
        <rFont val="Calibri"/>
        <family val="2"/>
        <charset val="204"/>
      </rPr>
      <t xml:space="preserve"> 4</t>
    </r>
    <r>
      <rPr>
        <b/>
        <sz val="10"/>
        <rFont val="Calibri"/>
        <family val="2"/>
        <charset val="204"/>
      </rPr>
      <t xml:space="preserve">
</t>
    </r>
  </si>
  <si>
    <r>
      <t xml:space="preserve">Дата получения кредита </t>
    </r>
    <r>
      <rPr>
        <b/>
        <vertAlign val="superscript"/>
        <sz val="10"/>
        <rFont val="Calibri"/>
        <family val="2"/>
        <charset val="204"/>
      </rPr>
      <t>5</t>
    </r>
    <r>
      <rPr>
        <b/>
        <sz val="10"/>
        <rFont val="Calibri"/>
        <family val="2"/>
        <charset val="204"/>
      </rPr>
      <t xml:space="preserve">
</t>
    </r>
  </si>
  <si>
    <r>
      <t xml:space="preserve">Процентная ставка по кредиту </t>
    </r>
    <r>
      <rPr>
        <b/>
        <vertAlign val="superscript"/>
        <sz val="10"/>
        <rFont val="Calibri"/>
        <family val="2"/>
        <charset val="204"/>
      </rPr>
      <t>6</t>
    </r>
  </si>
  <si>
    <r>
      <t xml:space="preserve">Объем (размер) просрочен-ной задолжен-ности (руб.) </t>
    </r>
    <r>
      <rPr>
        <b/>
        <vertAlign val="superscript"/>
        <sz val="10"/>
        <rFont val="Calibri"/>
        <family val="2"/>
        <charset val="204"/>
      </rPr>
      <t>7</t>
    </r>
  </si>
  <si>
    <r>
      <t>Объем долга на отчетную  дату (руб.)</t>
    </r>
    <r>
      <rPr>
        <b/>
        <vertAlign val="superscript"/>
        <sz val="10"/>
        <rFont val="Calibri"/>
        <family val="2"/>
        <charset val="204"/>
      </rPr>
      <t xml:space="preserve"> 8</t>
    </r>
  </si>
  <si>
    <t xml:space="preserve">Установленные даты выплаты процентных платежей </t>
  </si>
  <si>
    <t>комитет финансов Администрации Валдайского муниципального района</t>
  </si>
  <si>
    <t>Администрация Валдайского муниципального района</t>
  </si>
  <si>
    <t>Соглашение</t>
  </si>
  <si>
    <t>02-32/17-10</t>
  </si>
  <si>
    <t>Правительство Новгородской области</t>
  </si>
  <si>
    <t>02-32/17-38</t>
  </si>
  <si>
    <t>02-32/18-19</t>
  </si>
  <si>
    <t>02-32/18-28</t>
  </si>
  <si>
    <t>02-32/18-52</t>
  </si>
  <si>
    <t>02-32/19-12</t>
  </si>
  <si>
    <t>02-32/19-27</t>
  </si>
  <si>
    <t>Кредитный договор</t>
  </si>
  <si>
    <t>0150300011619000042-0231035-01</t>
  </si>
  <si>
    <t>ПАО Банк "ФК Открытие"</t>
  </si>
  <si>
    <t>01503000116190000004-0231035-01</t>
  </si>
  <si>
    <t>ПАО "Сбербанк России"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</si>
</sst>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Gray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4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vertical="top" wrapText="1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right" vertical="top" wrapText="1"/>
    </xf>
    <xf numFmtId="4" fontId="5" fillId="0" borderId="0" xfId="1" applyNumberFormat="1" applyFont="1" applyBorder="1" applyAlignment="1">
      <alignment horizontal="right" vertical="top" wrapText="1"/>
    </xf>
    <xf numFmtId="0" fontId="5" fillId="0" borderId="0" xfId="0" applyFont="1"/>
    <xf numFmtId="0" fontId="5" fillId="0" borderId="0" xfId="0" applyFont="1" applyFill="1" applyAlignment="1">
      <alignment wrapText="1"/>
    </xf>
    <xf numFmtId="0" fontId="6" fillId="0" borderId="0" xfId="0" applyFont="1"/>
    <xf numFmtId="0" fontId="4" fillId="0" borderId="0" xfId="1" applyFont="1" applyBorder="1" applyAlignment="1">
      <alignment horizontal="left" vertical="top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14" fontId="5" fillId="0" borderId="2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9" fontId="5" fillId="0" borderId="2" xfId="1" applyNumberFormat="1" applyFont="1" applyFill="1" applyBorder="1" applyAlignment="1">
      <alignment horizontal="center" wrapText="1"/>
    </xf>
    <xf numFmtId="4" fontId="5" fillId="0" borderId="2" xfId="1" applyNumberFormat="1" applyFont="1" applyFill="1" applyBorder="1" applyAlignment="1">
      <alignment horizontal="right" wrapText="1"/>
    </xf>
    <xf numFmtId="4" fontId="5" fillId="0" borderId="2" xfId="0" applyNumberFormat="1" applyFont="1" applyBorder="1" applyAlignment="1">
      <alignment wrapText="1"/>
    </xf>
    <xf numFmtId="4" fontId="5" fillId="0" borderId="2" xfId="1" applyNumberFormat="1" applyFont="1" applyFill="1" applyBorder="1" applyAlignment="1">
      <alignment wrapText="1"/>
    </xf>
    <xf numFmtId="4" fontId="5" fillId="0" borderId="2" xfId="0" applyNumberFormat="1" applyFont="1" applyBorder="1" applyAlignment="1">
      <alignment horizontal="right" wrapText="1"/>
    </xf>
    <xf numFmtId="4" fontId="5" fillId="0" borderId="2" xfId="1" applyNumberFormat="1" applyFont="1" applyFill="1" applyBorder="1" applyAlignment="1">
      <alignment horizontal="center" wrapText="1"/>
    </xf>
    <xf numFmtId="14" fontId="5" fillId="0" borderId="2" xfId="1" applyNumberFormat="1" applyFont="1" applyFill="1" applyBorder="1" applyAlignment="1">
      <alignment horizontal="center" wrapText="1"/>
    </xf>
    <xf numFmtId="0" fontId="5" fillId="0" borderId="2" xfId="0" applyFont="1" applyBorder="1" applyAlignment="1" applyProtection="1">
      <alignment horizontal="left" wrapText="1"/>
      <protection locked="0"/>
    </xf>
    <xf numFmtId="14" fontId="5" fillId="0" borderId="2" xfId="0" applyNumberFormat="1" applyFont="1" applyBorder="1" applyAlignment="1" applyProtection="1">
      <alignment horizontal="center" wrapText="1"/>
      <protection locked="0"/>
    </xf>
    <xf numFmtId="0" fontId="5" fillId="0" borderId="2" xfId="0" applyNumberFormat="1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4" fontId="5" fillId="0" borderId="2" xfId="1" applyNumberFormat="1" applyFont="1" applyFill="1" applyBorder="1" applyAlignment="1" applyProtection="1">
      <alignment horizontal="center" wrapText="1"/>
      <protection locked="0"/>
    </xf>
    <xf numFmtId="4" fontId="5" fillId="0" borderId="2" xfId="1" applyNumberFormat="1" applyFont="1" applyFill="1" applyBorder="1" applyAlignment="1" applyProtection="1">
      <alignment horizontal="right" wrapText="1"/>
      <protection locked="0"/>
    </xf>
    <xf numFmtId="14" fontId="5" fillId="0" borderId="2" xfId="1" applyNumberFormat="1" applyFont="1" applyFill="1" applyBorder="1" applyAlignment="1" applyProtection="1">
      <alignment horizontal="center" wrapText="1"/>
      <protection locked="0"/>
    </xf>
    <xf numFmtId="4" fontId="5" fillId="0" borderId="2" xfId="0" applyNumberFormat="1" applyFont="1" applyBorder="1" applyAlignment="1" applyProtection="1">
      <alignment horizontal="right" wrapText="1"/>
      <protection locked="0"/>
    </xf>
    <xf numFmtId="4" fontId="5" fillId="0" borderId="2" xfId="0" applyNumberFormat="1" applyFont="1" applyBorder="1" applyAlignment="1" applyProtection="1">
      <alignment wrapText="1"/>
      <protection locked="0"/>
    </xf>
    <xf numFmtId="4" fontId="5" fillId="0" borderId="2" xfId="1" applyNumberFormat="1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>
      <alignment horizontal="left" wrapText="1"/>
    </xf>
    <xf numFmtId="14" fontId="5" fillId="2" borderId="2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4" fontId="5" fillId="2" borderId="2" xfId="1" applyNumberFormat="1" applyFont="1" applyFill="1" applyBorder="1" applyAlignment="1">
      <alignment horizontal="center" wrapText="1"/>
    </xf>
    <xf numFmtId="49" fontId="5" fillId="2" borderId="2" xfId="1" applyNumberFormat="1" applyFont="1" applyFill="1" applyBorder="1" applyAlignment="1">
      <alignment horizontal="center" wrapText="1"/>
    </xf>
    <xf numFmtId="4" fontId="5" fillId="2" borderId="2" xfId="1" applyNumberFormat="1" applyFont="1" applyFill="1" applyBorder="1" applyAlignment="1">
      <alignment horizontal="right" wrapText="1"/>
    </xf>
    <xf numFmtId="14" fontId="5" fillId="2" borderId="2" xfId="1" applyNumberFormat="1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left" wrapText="1"/>
    </xf>
    <xf numFmtId="4" fontId="5" fillId="2" borderId="2" xfId="0" applyNumberFormat="1" applyFont="1" applyFill="1" applyBorder="1" applyAlignment="1">
      <alignment horizontal="right" wrapText="1"/>
    </xf>
    <xf numFmtId="4" fontId="5" fillId="2" borderId="2" xfId="0" applyNumberFormat="1" applyFont="1" applyFill="1" applyBorder="1" applyAlignment="1">
      <alignment wrapText="1"/>
    </xf>
    <xf numFmtId="4" fontId="5" fillId="2" borderId="2" xfId="1" applyNumberFormat="1" applyFont="1" applyFill="1" applyBorder="1" applyAlignment="1">
      <alignment wrapText="1"/>
    </xf>
    <xf numFmtId="0" fontId="4" fillId="2" borderId="2" xfId="0" applyFont="1" applyFill="1" applyBorder="1" applyAlignment="1">
      <alignment horizontal="left" wrapText="1"/>
    </xf>
    <xf numFmtId="1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right" wrapText="1"/>
    </xf>
    <xf numFmtId="4" fontId="4" fillId="2" borderId="2" xfId="0" applyNumberFormat="1" applyFont="1" applyFill="1" applyBorder="1" applyAlignment="1">
      <alignment wrapText="1"/>
    </xf>
    <xf numFmtId="0" fontId="5" fillId="0" borderId="2" xfId="0" applyFont="1" applyFill="1" applyBorder="1" applyAlignment="1" applyProtection="1">
      <alignment horizontal="left" wrapText="1"/>
      <protection locked="0"/>
    </xf>
    <xf numFmtId="49" fontId="5" fillId="0" borderId="2" xfId="0" applyNumberFormat="1" applyFont="1" applyBorder="1" applyAlignment="1" applyProtection="1">
      <alignment horizontal="center" wrapText="1"/>
      <protection locked="0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left" vertical="top" wrapText="1"/>
    </xf>
    <xf numFmtId="0" fontId="4" fillId="0" borderId="2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0" applyFont="1" applyFill="1" applyAlignment="1">
      <alignment horizontal="right" wrapText="1"/>
    </xf>
    <xf numFmtId="14" fontId="4" fillId="0" borderId="5" xfId="1" applyNumberFormat="1" applyFont="1" applyBorder="1" applyAlignment="1">
      <alignment horizontal="left" vertical="top" wrapText="1"/>
    </xf>
    <xf numFmtId="0" fontId="5" fillId="4" borderId="2" xfId="0" applyFont="1" applyFill="1" applyBorder="1" applyAlignment="1" applyProtection="1">
      <alignment horizontal="left" wrapText="1"/>
      <protection locked="0"/>
    </xf>
    <xf numFmtId="14" fontId="5" fillId="4" borderId="2" xfId="0" applyNumberFormat="1" applyFont="1" applyFill="1" applyBorder="1" applyAlignment="1" applyProtection="1">
      <alignment horizontal="center" wrapText="1"/>
      <protection locked="0"/>
    </xf>
    <xf numFmtId="49" fontId="5" fillId="4" borderId="2" xfId="0" applyNumberFormat="1" applyFont="1" applyFill="1" applyBorder="1" applyAlignment="1" applyProtection="1">
      <alignment horizontal="center" wrapText="1"/>
      <protection locked="0"/>
    </xf>
    <xf numFmtId="0" fontId="5" fillId="4" borderId="2" xfId="0" applyNumberFormat="1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4" fontId="5" fillId="4" borderId="2" xfId="1" applyNumberFormat="1" applyFont="1" applyFill="1" applyBorder="1" applyAlignment="1" applyProtection="1">
      <alignment horizontal="center" wrapText="1"/>
      <protection locked="0"/>
    </xf>
    <xf numFmtId="14" fontId="5" fillId="4" borderId="2" xfId="1" applyNumberFormat="1" applyFont="1" applyFill="1" applyBorder="1" applyAlignment="1" applyProtection="1">
      <alignment horizontal="center" wrapText="1"/>
      <protection locked="0"/>
    </xf>
    <xf numFmtId="4" fontId="5" fillId="4" borderId="2" xfId="1" applyNumberFormat="1" applyFont="1" applyFill="1" applyBorder="1" applyAlignment="1" applyProtection="1">
      <alignment horizontal="right" wrapText="1"/>
      <protection locked="0"/>
    </xf>
    <xf numFmtId="4" fontId="5" fillId="4" borderId="2" xfId="0" applyNumberFormat="1" applyFont="1" applyFill="1" applyBorder="1" applyAlignment="1" applyProtection="1">
      <alignment horizontal="right" wrapText="1"/>
      <protection locked="0"/>
    </xf>
    <xf numFmtId="4" fontId="5" fillId="4" borderId="2" xfId="0" applyNumberFormat="1" applyFont="1" applyFill="1" applyBorder="1" applyAlignment="1" applyProtection="1">
      <alignment wrapText="1"/>
      <protection locked="0"/>
    </xf>
    <xf numFmtId="4" fontId="5" fillId="4" borderId="2" xfId="1" applyNumberFormat="1" applyFont="1" applyFill="1" applyBorder="1" applyAlignment="1" applyProtection="1">
      <alignment wrapText="1"/>
      <protection locked="0"/>
    </xf>
    <xf numFmtId="49" fontId="5" fillId="4" borderId="2" xfId="1" applyNumberFormat="1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_Раздел 4.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S92"/>
  <sheetViews>
    <sheetView tabSelected="1" workbookViewId="0">
      <pane xSplit="1" ySplit="10" topLeftCell="B11" activePane="bottomRight" state="frozenSplit"/>
      <selection pane="topRight" activeCell="B1" sqref="B1"/>
      <selection pane="bottomLeft" activeCell="A11" sqref="A11"/>
      <selection pane="bottomRight"/>
    </sheetView>
  </sheetViews>
  <sheetFormatPr defaultRowHeight="12.75"/>
  <cols>
    <col min="1" max="1" width="35.7109375" style="9" customWidth="1"/>
    <col min="2" max="2" width="17.42578125" style="9" customWidth="1"/>
    <col min="3" max="3" width="11.85546875" style="9" customWidth="1"/>
    <col min="4" max="4" width="18.7109375" style="9" customWidth="1"/>
    <col min="5" max="5" width="11.85546875" style="9" customWidth="1"/>
    <col min="6" max="6" width="16.42578125" style="9" customWidth="1"/>
    <col min="7" max="7" width="18.5703125" style="9" customWidth="1"/>
    <col min="8" max="8" width="13.28515625" style="9" customWidth="1"/>
    <col min="9" max="9" width="10.42578125" style="9" customWidth="1"/>
    <col min="10" max="10" width="22.140625" style="9" customWidth="1"/>
    <col min="11" max="11" width="17.5703125" style="9" customWidth="1"/>
    <col min="12" max="12" width="14.7109375" style="9" customWidth="1"/>
    <col min="13" max="13" width="14" style="9" customWidth="1"/>
    <col min="14" max="14" width="13.7109375" style="9" customWidth="1"/>
    <col min="15" max="15" width="19.5703125" style="9" customWidth="1"/>
    <col min="16" max="16" width="10.7109375" style="9" customWidth="1"/>
    <col min="17" max="17" width="12.7109375" style="9" customWidth="1"/>
    <col min="18" max="18" width="14.28515625" style="9" customWidth="1"/>
    <col min="19" max="19" width="12.140625" style="9" customWidth="1"/>
    <col min="20" max="16384" width="9.140625" style="9"/>
  </cols>
  <sheetData>
    <row r="1" spans="1:19" ht="24.75" customHeight="1">
      <c r="A1" s="7"/>
      <c r="B1" s="7"/>
      <c r="C1" s="7"/>
      <c r="D1" s="7"/>
      <c r="E1" s="7"/>
      <c r="F1" s="7"/>
      <c r="G1" s="8"/>
      <c r="H1" s="8"/>
      <c r="I1" s="8"/>
      <c r="J1" s="63" t="s">
        <v>0</v>
      </c>
      <c r="K1" s="63"/>
      <c r="L1" s="63"/>
      <c r="M1" s="63"/>
      <c r="N1" s="63"/>
      <c r="O1" s="63"/>
      <c r="P1" s="63"/>
      <c r="Q1" s="63"/>
      <c r="R1" s="63"/>
      <c r="S1" s="63"/>
    </row>
    <row r="2" spans="1:19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/>
      <c r="S4" s="2"/>
    </row>
    <row r="5" spans="1:19">
      <c r="A5" s="56" t="s">
        <v>2</v>
      </c>
      <c r="B5" s="56"/>
      <c r="C5" s="55" t="s">
        <v>39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19">
      <c r="A6" s="10" t="s">
        <v>3</v>
      </c>
      <c r="B6" s="10"/>
      <c r="C6" s="64">
        <v>43922</v>
      </c>
      <c r="D6" s="64"/>
      <c r="E6" s="6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3"/>
      <c r="S6" s="2"/>
    </row>
    <row r="7" spans="1:19">
      <c r="A7" s="62"/>
      <c r="B7" s="62"/>
      <c r="C7" s="62"/>
      <c r="D7" s="3"/>
      <c r="E7" s="4"/>
      <c r="F7" s="4"/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6"/>
    </row>
    <row r="8" spans="1:19" ht="30.75" customHeight="1">
      <c r="A8" s="57" t="s">
        <v>30</v>
      </c>
      <c r="B8" s="58" t="s">
        <v>31</v>
      </c>
      <c r="C8" s="59"/>
      <c r="D8" s="60"/>
      <c r="E8" s="57" t="s">
        <v>32</v>
      </c>
      <c r="F8" s="57"/>
      <c r="G8" s="54" t="s">
        <v>33</v>
      </c>
      <c r="H8" s="54" t="s">
        <v>34</v>
      </c>
      <c r="I8" s="54" t="s">
        <v>35</v>
      </c>
      <c r="J8" s="52" t="s">
        <v>38</v>
      </c>
      <c r="K8" s="52" t="s">
        <v>4</v>
      </c>
      <c r="L8" s="52" t="s">
        <v>5</v>
      </c>
      <c r="M8" s="52" t="s">
        <v>6</v>
      </c>
      <c r="N8" s="54" t="s">
        <v>7</v>
      </c>
      <c r="O8" s="52" t="s">
        <v>8</v>
      </c>
      <c r="P8" s="52" t="s">
        <v>9</v>
      </c>
      <c r="Q8" s="52" t="s">
        <v>10</v>
      </c>
      <c r="R8" s="52" t="s">
        <v>36</v>
      </c>
      <c r="S8" s="54" t="s">
        <v>37</v>
      </c>
    </row>
    <row r="9" spans="1:19" ht="46.5" customHeight="1">
      <c r="A9" s="57"/>
      <c r="B9" s="11" t="s">
        <v>11</v>
      </c>
      <c r="C9" s="11" t="s">
        <v>12</v>
      </c>
      <c r="D9" s="11" t="s">
        <v>13</v>
      </c>
      <c r="E9" s="11" t="s">
        <v>12</v>
      </c>
      <c r="F9" s="11" t="s">
        <v>13</v>
      </c>
      <c r="G9" s="54"/>
      <c r="H9" s="54"/>
      <c r="I9" s="54"/>
      <c r="J9" s="53"/>
      <c r="K9" s="53"/>
      <c r="L9" s="53"/>
      <c r="M9" s="53"/>
      <c r="N9" s="54"/>
      <c r="O9" s="53"/>
      <c r="P9" s="53"/>
      <c r="Q9" s="53"/>
      <c r="R9" s="53"/>
      <c r="S9" s="54"/>
    </row>
    <row r="10" spans="1:19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12">
        <v>8</v>
      </c>
      <c r="I10" s="12">
        <v>9</v>
      </c>
      <c r="J10" s="12">
        <v>10</v>
      </c>
      <c r="K10" s="12">
        <v>11</v>
      </c>
      <c r="L10" s="12">
        <v>12</v>
      </c>
      <c r="M10" s="12">
        <v>13</v>
      </c>
      <c r="N10" s="12">
        <v>14</v>
      </c>
      <c r="O10" s="12">
        <v>15</v>
      </c>
      <c r="P10" s="12">
        <v>16</v>
      </c>
      <c r="Q10" s="12">
        <v>17</v>
      </c>
      <c r="R10" s="12">
        <v>18</v>
      </c>
      <c r="S10" s="12">
        <v>19</v>
      </c>
    </row>
    <row r="11" spans="1:19" ht="38.25">
      <c r="A11" s="34" t="s">
        <v>14</v>
      </c>
      <c r="B11" s="34"/>
      <c r="C11" s="35"/>
      <c r="D11" s="36"/>
      <c r="E11" s="35"/>
      <c r="F11" s="36"/>
      <c r="G11" s="37"/>
      <c r="H11" s="35"/>
      <c r="I11" s="38"/>
      <c r="J11" s="39"/>
      <c r="K11" s="40">
        <f>SUM(K12:K37)</f>
        <v>2800584.4499999993</v>
      </c>
      <c r="L11" s="41"/>
      <c r="M11" s="40">
        <f>SUM(M12:M37)</f>
        <v>1486619.0799999998</v>
      </c>
      <c r="N11" s="35"/>
      <c r="O11" s="40">
        <f>SUM(O12:O37)</f>
        <v>39242000</v>
      </c>
      <c r="P11" s="35"/>
      <c r="Q11" s="40">
        <f>SUM(Q12:Q37)</f>
        <v>19621000</v>
      </c>
      <c r="R11" s="40">
        <f>SUM(R12:R37)</f>
        <v>0</v>
      </c>
      <c r="S11" s="40">
        <f>SUM(S12:S37)</f>
        <v>19621000</v>
      </c>
    </row>
    <row r="12" spans="1:19" ht="25.5">
      <c r="A12" s="50" t="s">
        <v>40</v>
      </c>
      <c r="B12" s="24" t="s">
        <v>50</v>
      </c>
      <c r="C12" s="25">
        <v>43584</v>
      </c>
      <c r="D12" s="51" t="s">
        <v>51</v>
      </c>
      <c r="E12" s="25"/>
      <c r="F12" s="26"/>
      <c r="G12" s="27" t="s">
        <v>52</v>
      </c>
      <c r="H12" s="25">
        <v>43598</v>
      </c>
      <c r="I12" s="28">
        <v>8.74</v>
      </c>
      <c r="J12" s="30">
        <v>43605</v>
      </c>
      <c r="K12" s="29">
        <v>84530.5</v>
      </c>
      <c r="L12" s="30">
        <v>43605</v>
      </c>
      <c r="M12" s="29">
        <v>84530.5</v>
      </c>
      <c r="N12" s="25">
        <v>43964</v>
      </c>
      <c r="O12" s="31">
        <v>19621000</v>
      </c>
      <c r="P12" s="25">
        <v>43914</v>
      </c>
      <c r="Q12" s="32">
        <v>19621000</v>
      </c>
      <c r="R12" s="33">
        <v>0</v>
      </c>
      <c r="S12" s="33">
        <f>O12-Q12</f>
        <v>0</v>
      </c>
    </row>
    <row r="13" spans="1:19" ht="25.5">
      <c r="A13" s="50" t="s">
        <v>40</v>
      </c>
      <c r="B13" s="24" t="s">
        <v>50</v>
      </c>
      <c r="C13" s="25">
        <v>43584</v>
      </c>
      <c r="D13" s="51" t="s">
        <v>51</v>
      </c>
      <c r="E13" s="25"/>
      <c r="F13" s="26"/>
      <c r="G13" s="27" t="s">
        <v>52</v>
      </c>
      <c r="H13" s="25">
        <v>43598</v>
      </c>
      <c r="I13" s="28">
        <v>8.74</v>
      </c>
      <c r="J13" s="30">
        <v>43636</v>
      </c>
      <c r="K13" s="29">
        <v>140884.16</v>
      </c>
      <c r="L13" s="30">
        <v>43636</v>
      </c>
      <c r="M13" s="29">
        <v>140884.16</v>
      </c>
      <c r="N13" s="25"/>
      <c r="O13" s="31">
        <v>0</v>
      </c>
      <c r="P13" s="25"/>
      <c r="Q13" s="32">
        <v>0</v>
      </c>
      <c r="R13" s="33">
        <v>0</v>
      </c>
      <c r="S13" s="33">
        <f>O13-Q13</f>
        <v>0</v>
      </c>
    </row>
    <row r="14" spans="1:19" ht="25.5">
      <c r="A14" s="50" t="s">
        <v>40</v>
      </c>
      <c r="B14" s="24" t="s">
        <v>50</v>
      </c>
      <c r="C14" s="25">
        <v>43584</v>
      </c>
      <c r="D14" s="51" t="s">
        <v>51</v>
      </c>
      <c r="E14" s="25"/>
      <c r="F14" s="26"/>
      <c r="G14" s="27" t="s">
        <v>52</v>
      </c>
      <c r="H14" s="25">
        <v>43598</v>
      </c>
      <c r="I14" s="28">
        <v>8.74</v>
      </c>
      <c r="J14" s="30">
        <v>43666</v>
      </c>
      <c r="K14" s="29">
        <v>145689.48000000001</v>
      </c>
      <c r="L14" s="30">
        <v>43668</v>
      </c>
      <c r="M14" s="29">
        <v>145580.29</v>
      </c>
      <c r="N14" s="25"/>
      <c r="O14" s="31">
        <v>0</v>
      </c>
      <c r="P14" s="25"/>
      <c r="Q14" s="32">
        <v>0</v>
      </c>
      <c r="R14" s="33">
        <v>0</v>
      </c>
      <c r="S14" s="33">
        <f>O14-Q14</f>
        <v>0</v>
      </c>
    </row>
    <row r="15" spans="1:19" ht="25.5">
      <c r="A15" s="50" t="s">
        <v>40</v>
      </c>
      <c r="B15" s="24" t="s">
        <v>50</v>
      </c>
      <c r="C15" s="25">
        <v>43584</v>
      </c>
      <c r="D15" s="51" t="s">
        <v>51</v>
      </c>
      <c r="E15" s="25"/>
      <c r="F15" s="26"/>
      <c r="G15" s="27" t="s">
        <v>52</v>
      </c>
      <c r="H15" s="25">
        <v>43598</v>
      </c>
      <c r="I15" s="28">
        <v>8.74</v>
      </c>
      <c r="J15" s="30"/>
      <c r="K15" s="29">
        <v>0</v>
      </c>
      <c r="L15" s="30">
        <v>43669</v>
      </c>
      <c r="M15" s="29">
        <v>109.19</v>
      </c>
      <c r="N15" s="25"/>
      <c r="O15" s="31">
        <v>0</v>
      </c>
      <c r="P15" s="25"/>
      <c r="Q15" s="32">
        <v>0</v>
      </c>
      <c r="R15" s="33">
        <v>0</v>
      </c>
      <c r="S15" s="33">
        <f>O15-Q15</f>
        <v>0</v>
      </c>
    </row>
    <row r="16" spans="1:19" ht="25.5">
      <c r="A16" s="50" t="s">
        <v>40</v>
      </c>
      <c r="B16" s="24" t="s">
        <v>50</v>
      </c>
      <c r="C16" s="25">
        <v>43584</v>
      </c>
      <c r="D16" s="51" t="s">
        <v>51</v>
      </c>
      <c r="E16" s="25"/>
      <c r="F16" s="26"/>
      <c r="G16" s="27" t="s">
        <v>52</v>
      </c>
      <c r="H16" s="25">
        <v>43598</v>
      </c>
      <c r="I16" s="28">
        <v>8.74</v>
      </c>
      <c r="J16" s="30">
        <v>43697</v>
      </c>
      <c r="K16" s="29">
        <v>145580.29999999999</v>
      </c>
      <c r="L16" s="30">
        <v>43697</v>
      </c>
      <c r="M16" s="29">
        <v>145580.29999999999</v>
      </c>
      <c r="N16" s="25"/>
      <c r="O16" s="31">
        <v>0</v>
      </c>
      <c r="P16" s="25"/>
      <c r="Q16" s="32">
        <v>0</v>
      </c>
      <c r="R16" s="33">
        <v>0</v>
      </c>
      <c r="S16" s="33">
        <f>O16-Q16</f>
        <v>0</v>
      </c>
    </row>
    <row r="17" spans="1:19" ht="25.5">
      <c r="A17" s="50" t="s">
        <v>40</v>
      </c>
      <c r="B17" s="24" t="s">
        <v>50</v>
      </c>
      <c r="C17" s="25">
        <v>43584</v>
      </c>
      <c r="D17" s="51" t="s">
        <v>51</v>
      </c>
      <c r="E17" s="25"/>
      <c r="F17" s="26"/>
      <c r="G17" s="27" t="s">
        <v>52</v>
      </c>
      <c r="H17" s="25">
        <v>43598</v>
      </c>
      <c r="I17" s="28">
        <v>8.74</v>
      </c>
      <c r="J17" s="30">
        <v>43728</v>
      </c>
      <c r="K17" s="29">
        <v>140884.15</v>
      </c>
      <c r="L17" s="30">
        <v>43728</v>
      </c>
      <c r="M17" s="29">
        <v>140884.15</v>
      </c>
      <c r="N17" s="25"/>
      <c r="O17" s="31">
        <v>0</v>
      </c>
      <c r="P17" s="25"/>
      <c r="Q17" s="32">
        <v>0</v>
      </c>
      <c r="R17" s="33">
        <v>0</v>
      </c>
      <c r="S17" s="33">
        <f>O17-Q17</f>
        <v>0</v>
      </c>
    </row>
    <row r="18" spans="1:19" ht="25.5">
      <c r="A18" s="50" t="s">
        <v>40</v>
      </c>
      <c r="B18" s="24" t="s">
        <v>50</v>
      </c>
      <c r="C18" s="25">
        <v>43584</v>
      </c>
      <c r="D18" s="51" t="s">
        <v>51</v>
      </c>
      <c r="E18" s="25"/>
      <c r="F18" s="26"/>
      <c r="G18" s="27" t="s">
        <v>52</v>
      </c>
      <c r="H18" s="25">
        <v>43598</v>
      </c>
      <c r="I18" s="28">
        <v>8.74</v>
      </c>
      <c r="J18" s="30">
        <v>43758</v>
      </c>
      <c r="K18" s="29">
        <v>145580.29999999999</v>
      </c>
      <c r="L18" s="30">
        <v>43758</v>
      </c>
      <c r="M18" s="29">
        <v>145580.29999999999</v>
      </c>
      <c r="N18" s="25"/>
      <c r="O18" s="31">
        <v>0</v>
      </c>
      <c r="P18" s="25"/>
      <c r="Q18" s="32">
        <v>0</v>
      </c>
      <c r="R18" s="33">
        <v>0</v>
      </c>
      <c r="S18" s="33">
        <f>O18-Q18</f>
        <v>0</v>
      </c>
    </row>
    <row r="19" spans="1:19" ht="25.5">
      <c r="A19" s="50" t="s">
        <v>40</v>
      </c>
      <c r="B19" s="24" t="s">
        <v>50</v>
      </c>
      <c r="C19" s="25">
        <v>43584</v>
      </c>
      <c r="D19" s="51" t="s">
        <v>51</v>
      </c>
      <c r="E19" s="25"/>
      <c r="F19" s="26"/>
      <c r="G19" s="27" t="s">
        <v>52</v>
      </c>
      <c r="H19" s="25">
        <v>43598</v>
      </c>
      <c r="I19" s="28">
        <v>8.74</v>
      </c>
      <c r="J19" s="30">
        <v>43789</v>
      </c>
      <c r="K19" s="29">
        <v>140884.15</v>
      </c>
      <c r="L19" s="30">
        <v>43789</v>
      </c>
      <c r="M19" s="29">
        <v>140884.15</v>
      </c>
      <c r="N19" s="25"/>
      <c r="O19" s="31">
        <v>0</v>
      </c>
      <c r="P19" s="25"/>
      <c r="Q19" s="32">
        <v>0</v>
      </c>
      <c r="R19" s="33">
        <v>0</v>
      </c>
      <c r="S19" s="33">
        <f>O19-Q19</f>
        <v>0</v>
      </c>
    </row>
    <row r="20" spans="1:19" ht="25.5">
      <c r="A20" s="50" t="s">
        <v>40</v>
      </c>
      <c r="B20" s="24" t="s">
        <v>50</v>
      </c>
      <c r="C20" s="25">
        <v>43584</v>
      </c>
      <c r="D20" s="51" t="s">
        <v>51</v>
      </c>
      <c r="E20" s="25"/>
      <c r="F20" s="26"/>
      <c r="G20" s="27" t="s">
        <v>52</v>
      </c>
      <c r="H20" s="25">
        <v>43598</v>
      </c>
      <c r="I20" s="28">
        <v>8.74</v>
      </c>
      <c r="J20" s="30">
        <v>43819</v>
      </c>
      <c r="K20" s="29">
        <v>145580.29999999999</v>
      </c>
      <c r="L20" s="30">
        <v>43819</v>
      </c>
      <c r="M20" s="29">
        <v>145580.29999999999</v>
      </c>
      <c r="N20" s="25"/>
      <c r="O20" s="31">
        <v>0</v>
      </c>
      <c r="P20" s="25"/>
      <c r="Q20" s="32">
        <v>0</v>
      </c>
      <c r="R20" s="33">
        <v>0</v>
      </c>
      <c r="S20" s="33">
        <f>O20-Q20</f>
        <v>0</v>
      </c>
    </row>
    <row r="21" spans="1:19" ht="25.5">
      <c r="A21" s="50" t="s">
        <v>40</v>
      </c>
      <c r="B21" s="24" t="s">
        <v>50</v>
      </c>
      <c r="C21" s="25">
        <v>43584</v>
      </c>
      <c r="D21" s="51" t="s">
        <v>51</v>
      </c>
      <c r="E21" s="25"/>
      <c r="F21" s="26"/>
      <c r="G21" s="27" t="s">
        <v>52</v>
      </c>
      <c r="H21" s="25">
        <v>43598</v>
      </c>
      <c r="I21" s="28">
        <v>8.74</v>
      </c>
      <c r="J21" s="30">
        <v>43850</v>
      </c>
      <c r="K21" s="29">
        <v>145182.53</v>
      </c>
      <c r="L21" s="30">
        <v>43850</v>
      </c>
      <c r="M21" s="29">
        <v>145182.53</v>
      </c>
      <c r="N21" s="25"/>
      <c r="O21" s="31">
        <v>0</v>
      </c>
      <c r="P21" s="25"/>
      <c r="Q21" s="32">
        <v>0</v>
      </c>
      <c r="R21" s="33">
        <v>0</v>
      </c>
      <c r="S21" s="33">
        <f>O21-Q21</f>
        <v>0</v>
      </c>
    </row>
    <row r="22" spans="1:19" ht="25.5">
      <c r="A22" s="50" t="s">
        <v>40</v>
      </c>
      <c r="B22" s="24" t="s">
        <v>50</v>
      </c>
      <c r="C22" s="25">
        <v>43584</v>
      </c>
      <c r="D22" s="51" t="s">
        <v>51</v>
      </c>
      <c r="E22" s="25"/>
      <c r="F22" s="26"/>
      <c r="G22" s="27" t="s">
        <v>52</v>
      </c>
      <c r="H22" s="25">
        <v>43598</v>
      </c>
      <c r="I22" s="28">
        <v>8.74</v>
      </c>
      <c r="J22" s="30">
        <v>43881</v>
      </c>
      <c r="K22" s="29">
        <v>135815.92000000001</v>
      </c>
      <c r="L22" s="30">
        <v>43881</v>
      </c>
      <c r="M22" s="29">
        <v>135815.92000000001</v>
      </c>
      <c r="N22" s="25"/>
      <c r="O22" s="31">
        <v>0</v>
      </c>
      <c r="P22" s="25"/>
      <c r="Q22" s="32">
        <v>0</v>
      </c>
      <c r="R22" s="33">
        <v>0</v>
      </c>
      <c r="S22" s="33">
        <f>O22-Q22</f>
        <v>0</v>
      </c>
    </row>
    <row r="23" spans="1:19" ht="25.5">
      <c r="A23" s="50" t="s">
        <v>40</v>
      </c>
      <c r="B23" s="24" t="s">
        <v>50</v>
      </c>
      <c r="C23" s="25">
        <v>43584</v>
      </c>
      <c r="D23" s="51" t="s">
        <v>51</v>
      </c>
      <c r="E23" s="25"/>
      <c r="F23" s="26"/>
      <c r="G23" s="27" t="s">
        <v>52</v>
      </c>
      <c r="H23" s="25">
        <v>43598</v>
      </c>
      <c r="I23" s="28">
        <v>8.74</v>
      </c>
      <c r="J23" s="30">
        <v>43910</v>
      </c>
      <c r="K23" s="29">
        <v>112399.38</v>
      </c>
      <c r="L23" s="30">
        <v>43910</v>
      </c>
      <c r="M23" s="29">
        <v>112399.38</v>
      </c>
      <c r="N23" s="25"/>
      <c r="O23" s="31">
        <v>0</v>
      </c>
      <c r="P23" s="25"/>
      <c r="Q23" s="32"/>
      <c r="R23" s="33">
        <v>0</v>
      </c>
      <c r="S23" s="33">
        <f>O23-Q23</f>
        <v>0</v>
      </c>
    </row>
    <row r="24" spans="1:19" ht="25.5">
      <c r="A24" s="50" t="s">
        <v>40</v>
      </c>
      <c r="B24" s="24" t="s">
        <v>50</v>
      </c>
      <c r="C24" s="25">
        <v>43903</v>
      </c>
      <c r="D24" s="51" t="s">
        <v>53</v>
      </c>
      <c r="E24" s="25"/>
      <c r="F24" s="26"/>
      <c r="G24" s="27" t="s">
        <v>54</v>
      </c>
      <c r="H24" s="25">
        <v>43909</v>
      </c>
      <c r="I24" s="28">
        <v>6.73</v>
      </c>
      <c r="J24" s="30">
        <v>43910</v>
      </c>
      <c r="K24" s="29">
        <v>3607.91</v>
      </c>
      <c r="L24" s="30">
        <v>43910</v>
      </c>
      <c r="M24" s="29">
        <v>3607.91</v>
      </c>
      <c r="N24" s="25">
        <v>44274</v>
      </c>
      <c r="O24" s="31">
        <v>19621000</v>
      </c>
      <c r="P24" s="25"/>
      <c r="Q24" s="32"/>
      <c r="R24" s="33">
        <v>0</v>
      </c>
      <c r="S24" s="33">
        <f>O24-Q24</f>
        <v>19621000</v>
      </c>
    </row>
    <row r="25" spans="1:19" ht="25.5">
      <c r="A25" s="50" t="s">
        <v>40</v>
      </c>
      <c r="B25" s="24" t="s">
        <v>50</v>
      </c>
      <c r="C25" s="25">
        <v>43903</v>
      </c>
      <c r="D25" s="51" t="s">
        <v>53</v>
      </c>
      <c r="E25" s="25"/>
      <c r="F25" s="26"/>
      <c r="G25" s="27" t="s">
        <v>54</v>
      </c>
      <c r="H25" s="25">
        <v>43909</v>
      </c>
      <c r="I25" s="28">
        <v>6.73</v>
      </c>
      <c r="J25" s="30">
        <v>43941</v>
      </c>
      <c r="K25" s="29">
        <v>111845.21</v>
      </c>
      <c r="L25" s="30"/>
      <c r="M25" s="29"/>
      <c r="N25" s="25"/>
      <c r="O25" s="31"/>
      <c r="P25" s="25"/>
      <c r="Q25" s="32"/>
      <c r="R25" s="33">
        <v>0</v>
      </c>
      <c r="S25" s="33">
        <f>O25-Q25</f>
        <v>0</v>
      </c>
    </row>
    <row r="26" spans="1:19" ht="25.5">
      <c r="A26" s="50" t="s">
        <v>40</v>
      </c>
      <c r="B26" s="24" t="s">
        <v>50</v>
      </c>
      <c r="C26" s="25">
        <v>43903</v>
      </c>
      <c r="D26" s="51" t="s">
        <v>53</v>
      </c>
      <c r="E26" s="25"/>
      <c r="F26" s="26"/>
      <c r="G26" s="27" t="s">
        <v>54</v>
      </c>
      <c r="H26" s="25">
        <v>43909</v>
      </c>
      <c r="I26" s="28">
        <v>6.73</v>
      </c>
      <c r="J26" s="30">
        <v>43971</v>
      </c>
      <c r="K26" s="29">
        <v>108237.3</v>
      </c>
      <c r="L26" s="30"/>
      <c r="M26" s="29"/>
      <c r="N26" s="25"/>
      <c r="O26" s="31"/>
      <c r="P26" s="25"/>
      <c r="Q26" s="32"/>
      <c r="R26" s="33">
        <v>0</v>
      </c>
      <c r="S26" s="33">
        <f>O26-Q26</f>
        <v>0</v>
      </c>
    </row>
    <row r="27" spans="1:19" ht="25.5">
      <c r="A27" s="50" t="s">
        <v>40</v>
      </c>
      <c r="B27" s="24" t="s">
        <v>50</v>
      </c>
      <c r="C27" s="25">
        <v>43903</v>
      </c>
      <c r="D27" s="51" t="s">
        <v>53</v>
      </c>
      <c r="E27" s="25"/>
      <c r="F27" s="26"/>
      <c r="G27" s="27" t="s">
        <v>54</v>
      </c>
      <c r="H27" s="25">
        <v>43909</v>
      </c>
      <c r="I27" s="28">
        <v>6.73</v>
      </c>
      <c r="J27" s="30">
        <v>44002</v>
      </c>
      <c r="K27" s="29">
        <v>111845.21</v>
      </c>
      <c r="L27" s="30"/>
      <c r="M27" s="29"/>
      <c r="N27" s="25"/>
      <c r="O27" s="31"/>
      <c r="P27" s="25"/>
      <c r="Q27" s="32"/>
      <c r="R27" s="33">
        <v>0</v>
      </c>
      <c r="S27" s="33">
        <f>O27-Q27</f>
        <v>0</v>
      </c>
    </row>
    <row r="28" spans="1:19" ht="25.5">
      <c r="A28" s="50" t="s">
        <v>40</v>
      </c>
      <c r="B28" s="24" t="s">
        <v>50</v>
      </c>
      <c r="C28" s="25">
        <v>43903</v>
      </c>
      <c r="D28" s="51" t="s">
        <v>53</v>
      </c>
      <c r="E28" s="25"/>
      <c r="F28" s="26"/>
      <c r="G28" s="27" t="s">
        <v>54</v>
      </c>
      <c r="H28" s="25">
        <v>43909</v>
      </c>
      <c r="I28" s="28">
        <v>6.73</v>
      </c>
      <c r="J28" s="30">
        <v>44032</v>
      </c>
      <c r="K28" s="29">
        <v>108237.3</v>
      </c>
      <c r="L28" s="30"/>
      <c r="M28" s="29"/>
      <c r="N28" s="25"/>
      <c r="O28" s="31"/>
      <c r="P28" s="25"/>
      <c r="Q28" s="32"/>
      <c r="R28" s="33">
        <v>0</v>
      </c>
      <c r="S28" s="33">
        <f>O28-Q28</f>
        <v>0</v>
      </c>
    </row>
    <row r="29" spans="1:19" ht="25.5">
      <c r="A29" s="50" t="s">
        <v>40</v>
      </c>
      <c r="B29" s="24" t="s">
        <v>50</v>
      </c>
      <c r="C29" s="25">
        <v>43903</v>
      </c>
      <c r="D29" s="51" t="s">
        <v>53</v>
      </c>
      <c r="E29" s="25"/>
      <c r="F29" s="26"/>
      <c r="G29" s="27" t="s">
        <v>54</v>
      </c>
      <c r="H29" s="25">
        <v>43909</v>
      </c>
      <c r="I29" s="28">
        <v>6.73</v>
      </c>
      <c r="J29" s="30">
        <v>44063</v>
      </c>
      <c r="K29" s="29">
        <v>111845.21</v>
      </c>
      <c r="L29" s="30"/>
      <c r="M29" s="29"/>
      <c r="N29" s="25"/>
      <c r="O29" s="31"/>
      <c r="P29" s="25"/>
      <c r="Q29" s="32"/>
      <c r="R29" s="33">
        <v>0</v>
      </c>
      <c r="S29" s="33">
        <f>O29-Q29</f>
        <v>0</v>
      </c>
    </row>
    <row r="30" spans="1:19" ht="25.5">
      <c r="A30" s="50" t="s">
        <v>40</v>
      </c>
      <c r="B30" s="24" t="s">
        <v>50</v>
      </c>
      <c r="C30" s="25">
        <v>43903</v>
      </c>
      <c r="D30" s="51" t="s">
        <v>53</v>
      </c>
      <c r="E30" s="25"/>
      <c r="F30" s="26"/>
      <c r="G30" s="27" t="s">
        <v>54</v>
      </c>
      <c r="H30" s="25">
        <v>43909</v>
      </c>
      <c r="I30" s="28">
        <v>6.73</v>
      </c>
      <c r="J30" s="30">
        <v>44094</v>
      </c>
      <c r="K30" s="29">
        <v>111845.21</v>
      </c>
      <c r="L30" s="30"/>
      <c r="M30" s="29"/>
      <c r="N30" s="25"/>
      <c r="O30" s="31"/>
      <c r="P30" s="25"/>
      <c r="Q30" s="32"/>
      <c r="R30" s="33">
        <v>0</v>
      </c>
      <c r="S30" s="33">
        <f>O30-Q30</f>
        <v>0</v>
      </c>
    </row>
    <row r="31" spans="1:19" ht="25.5">
      <c r="A31" s="50" t="s">
        <v>40</v>
      </c>
      <c r="B31" s="24" t="s">
        <v>50</v>
      </c>
      <c r="C31" s="25">
        <v>43903</v>
      </c>
      <c r="D31" s="51" t="s">
        <v>53</v>
      </c>
      <c r="E31" s="25"/>
      <c r="F31" s="26"/>
      <c r="G31" s="27" t="s">
        <v>54</v>
      </c>
      <c r="H31" s="25">
        <v>43909</v>
      </c>
      <c r="I31" s="28">
        <v>6.73</v>
      </c>
      <c r="J31" s="30">
        <v>44124</v>
      </c>
      <c r="K31" s="29">
        <v>108237.3</v>
      </c>
      <c r="L31" s="30"/>
      <c r="M31" s="29"/>
      <c r="N31" s="25"/>
      <c r="O31" s="31"/>
      <c r="P31" s="25"/>
      <c r="Q31" s="32"/>
      <c r="R31" s="33">
        <v>0</v>
      </c>
      <c r="S31" s="33">
        <f>O31-Q31</f>
        <v>0</v>
      </c>
    </row>
    <row r="32" spans="1:19" ht="25.5">
      <c r="A32" s="50" t="s">
        <v>40</v>
      </c>
      <c r="B32" s="24" t="s">
        <v>50</v>
      </c>
      <c r="C32" s="25">
        <v>43903</v>
      </c>
      <c r="D32" s="51" t="s">
        <v>53</v>
      </c>
      <c r="E32" s="25"/>
      <c r="F32" s="26"/>
      <c r="G32" s="27" t="s">
        <v>54</v>
      </c>
      <c r="H32" s="25">
        <v>43909</v>
      </c>
      <c r="I32" s="28">
        <v>6.73</v>
      </c>
      <c r="J32" s="30">
        <v>44155</v>
      </c>
      <c r="K32" s="29">
        <v>111845.21</v>
      </c>
      <c r="L32" s="30"/>
      <c r="M32" s="29"/>
      <c r="N32" s="25"/>
      <c r="O32" s="31"/>
      <c r="P32" s="25"/>
      <c r="Q32" s="32"/>
      <c r="R32" s="33">
        <v>0</v>
      </c>
      <c r="S32" s="33">
        <f>O32-Q32</f>
        <v>0</v>
      </c>
    </row>
    <row r="33" spans="1:19" ht="25.5">
      <c r="A33" s="50" t="s">
        <v>40</v>
      </c>
      <c r="B33" s="24" t="s">
        <v>50</v>
      </c>
      <c r="C33" s="25">
        <v>43903</v>
      </c>
      <c r="D33" s="51" t="s">
        <v>53</v>
      </c>
      <c r="E33" s="25"/>
      <c r="F33" s="26"/>
      <c r="G33" s="27" t="s">
        <v>54</v>
      </c>
      <c r="H33" s="25">
        <v>43909</v>
      </c>
      <c r="I33" s="28">
        <v>6.73</v>
      </c>
      <c r="J33" s="30">
        <v>44185</v>
      </c>
      <c r="K33" s="29">
        <v>108237.3</v>
      </c>
      <c r="L33" s="30"/>
      <c r="M33" s="29"/>
      <c r="N33" s="25"/>
      <c r="O33" s="31"/>
      <c r="P33" s="25"/>
      <c r="Q33" s="32"/>
      <c r="R33" s="33">
        <v>0</v>
      </c>
      <c r="S33" s="33">
        <f>O33-Q33</f>
        <v>0</v>
      </c>
    </row>
    <row r="34" spans="1:19" ht="25.5">
      <c r="A34" s="50" t="s">
        <v>40</v>
      </c>
      <c r="B34" s="24" t="s">
        <v>50</v>
      </c>
      <c r="C34" s="25">
        <v>43903</v>
      </c>
      <c r="D34" s="51" t="s">
        <v>53</v>
      </c>
      <c r="E34" s="25"/>
      <c r="F34" s="26"/>
      <c r="G34" s="27" t="s">
        <v>54</v>
      </c>
      <c r="H34" s="25">
        <v>43909</v>
      </c>
      <c r="I34" s="28">
        <v>6.73</v>
      </c>
      <c r="J34" s="30">
        <v>44216</v>
      </c>
      <c r="K34" s="29">
        <v>111845.21</v>
      </c>
      <c r="L34" s="30"/>
      <c r="M34" s="29"/>
      <c r="N34" s="25"/>
      <c r="O34" s="31"/>
      <c r="P34" s="25"/>
      <c r="Q34" s="32"/>
      <c r="R34" s="33">
        <v>0</v>
      </c>
      <c r="S34" s="33">
        <f>O34-Q34</f>
        <v>0</v>
      </c>
    </row>
    <row r="35" spans="1:19" ht="25.5">
      <c r="A35" s="50" t="s">
        <v>40</v>
      </c>
      <c r="B35" s="24" t="s">
        <v>50</v>
      </c>
      <c r="C35" s="25">
        <v>43903</v>
      </c>
      <c r="D35" s="51" t="s">
        <v>53</v>
      </c>
      <c r="E35" s="25"/>
      <c r="F35" s="26"/>
      <c r="G35" s="27" t="s">
        <v>54</v>
      </c>
      <c r="H35" s="25">
        <v>43909</v>
      </c>
      <c r="I35" s="28">
        <v>6.73</v>
      </c>
      <c r="J35" s="30">
        <v>44247</v>
      </c>
      <c r="K35" s="29">
        <v>108237.3</v>
      </c>
      <c r="L35" s="30"/>
      <c r="M35" s="29"/>
      <c r="N35" s="25"/>
      <c r="O35" s="31"/>
      <c r="P35" s="25"/>
      <c r="Q35" s="32"/>
      <c r="R35" s="33">
        <v>0</v>
      </c>
      <c r="S35" s="33">
        <f>O35-Q35</f>
        <v>0</v>
      </c>
    </row>
    <row r="36" spans="1:19" ht="25.5">
      <c r="A36" s="50" t="s">
        <v>40</v>
      </c>
      <c r="B36" s="24" t="s">
        <v>50</v>
      </c>
      <c r="C36" s="25">
        <v>43903</v>
      </c>
      <c r="D36" s="51" t="s">
        <v>53</v>
      </c>
      <c r="E36" s="25"/>
      <c r="F36" s="26"/>
      <c r="G36" s="27" t="s">
        <v>54</v>
      </c>
      <c r="H36" s="25">
        <v>43909</v>
      </c>
      <c r="I36" s="28">
        <v>6.73</v>
      </c>
      <c r="J36" s="30">
        <v>44274</v>
      </c>
      <c r="K36" s="29">
        <v>101707.61</v>
      </c>
      <c r="L36" s="30"/>
      <c r="M36" s="29"/>
      <c r="N36" s="25"/>
      <c r="O36" s="31"/>
      <c r="P36" s="25"/>
      <c r="Q36" s="32"/>
      <c r="R36" s="33">
        <v>0</v>
      </c>
      <c r="S36" s="33">
        <f>O36-Q36</f>
        <v>0</v>
      </c>
    </row>
    <row r="37" spans="1:19" hidden="1">
      <c r="A37" s="13"/>
      <c r="B37" s="13"/>
      <c r="C37" s="14"/>
      <c r="D37" s="15"/>
      <c r="E37" s="14"/>
      <c r="F37" s="15"/>
      <c r="G37" s="16"/>
      <c r="H37" s="14"/>
      <c r="I37" s="22"/>
      <c r="J37" s="17"/>
      <c r="K37" s="18"/>
      <c r="L37" s="23"/>
      <c r="M37" s="18"/>
      <c r="N37" s="14"/>
      <c r="O37" s="21"/>
      <c r="P37" s="14"/>
      <c r="Q37" s="19"/>
      <c r="R37" s="20"/>
      <c r="S37" s="20"/>
    </row>
    <row r="38" spans="1:19" ht="38.25">
      <c r="A38" s="34" t="s">
        <v>15</v>
      </c>
      <c r="B38" s="34"/>
      <c r="C38" s="35"/>
      <c r="D38" s="36"/>
      <c r="E38" s="35"/>
      <c r="F38" s="36"/>
      <c r="G38" s="37"/>
      <c r="H38" s="35"/>
      <c r="I38" s="38"/>
      <c r="J38" s="39"/>
      <c r="K38" s="40">
        <f>SUM(K39:K40)</f>
        <v>0</v>
      </c>
      <c r="L38" s="41"/>
      <c r="M38" s="40">
        <f>SUM(M39:M40)</f>
        <v>0</v>
      </c>
      <c r="N38" s="35"/>
      <c r="O38" s="40">
        <f>SUM(O39:O40)</f>
        <v>0</v>
      </c>
      <c r="P38" s="35"/>
      <c r="Q38" s="40">
        <f>SUM(Q39:Q40)</f>
        <v>0</v>
      </c>
      <c r="R38" s="40">
        <f>SUM(R39:R40)</f>
        <v>0</v>
      </c>
      <c r="S38" s="40">
        <f>SUM(S39:S40)</f>
        <v>0</v>
      </c>
    </row>
    <row r="39" spans="1:19">
      <c r="A39" s="65"/>
      <c r="B39" s="65"/>
      <c r="C39" s="66"/>
      <c r="D39" s="67"/>
      <c r="E39" s="66"/>
      <c r="F39" s="68"/>
      <c r="G39" s="69"/>
      <c r="H39" s="66"/>
      <c r="I39" s="76"/>
      <c r="J39" s="71"/>
      <c r="K39" s="72"/>
      <c r="L39" s="71"/>
      <c r="M39" s="72"/>
      <c r="N39" s="66"/>
      <c r="O39" s="73"/>
      <c r="P39" s="66"/>
      <c r="Q39" s="74"/>
      <c r="R39" s="75"/>
      <c r="S39" s="75">
        <f>O39-Q39</f>
        <v>0</v>
      </c>
    </row>
    <row r="40" spans="1:19" hidden="1">
      <c r="A40" s="42"/>
      <c r="B40" s="13"/>
      <c r="C40" s="14"/>
      <c r="D40" s="15"/>
      <c r="E40" s="14"/>
      <c r="F40" s="15"/>
      <c r="G40" s="16"/>
      <c r="H40" s="14"/>
      <c r="I40" s="17"/>
      <c r="J40" s="17"/>
      <c r="K40" s="18"/>
      <c r="L40" s="23"/>
      <c r="M40" s="18"/>
      <c r="N40" s="14"/>
      <c r="O40" s="21"/>
      <c r="P40" s="14"/>
      <c r="Q40" s="19"/>
      <c r="R40" s="20"/>
      <c r="S40" s="20"/>
    </row>
    <row r="41" spans="1:19" ht="25.5">
      <c r="A41" s="46" t="s">
        <v>16</v>
      </c>
      <c r="B41" s="47" t="s">
        <v>17</v>
      </c>
      <c r="C41" s="47" t="s">
        <v>17</v>
      </c>
      <c r="D41" s="47" t="s">
        <v>17</v>
      </c>
      <c r="E41" s="47" t="s">
        <v>17</v>
      </c>
      <c r="F41" s="47" t="s">
        <v>17</v>
      </c>
      <c r="G41" s="47" t="s">
        <v>17</v>
      </c>
      <c r="H41" s="47" t="s">
        <v>17</v>
      </c>
      <c r="I41" s="47" t="s">
        <v>17</v>
      </c>
      <c r="J41" s="47" t="s">
        <v>17</v>
      </c>
      <c r="K41" s="48">
        <f>K11+K38</f>
        <v>2800584.4499999993</v>
      </c>
      <c r="L41" s="47" t="s">
        <v>17</v>
      </c>
      <c r="M41" s="48">
        <f>M11+M38</f>
        <v>1486619.0799999998</v>
      </c>
      <c r="N41" s="47" t="s">
        <v>17</v>
      </c>
      <c r="O41" s="48">
        <f>O11+O38</f>
        <v>39242000</v>
      </c>
      <c r="P41" s="47" t="s">
        <v>17</v>
      </c>
      <c r="Q41" s="49">
        <f>Q11+Q38</f>
        <v>19621000</v>
      </c>
      <c r="R41" s="49">
        <f>R11+R38</f>
        <v>0</v>
      </c>
      <c r="S41" s="49">
        <f>S11+S38</f>
        <v>19621000</v>
      </c>
    </row>
    <row r="42" spans="1:19" ht="38.25">
      <c r="A42" s="34" t="s">
        <v>18</v>
      </c>
      <c r="B42" s="34"/>
      <c r="C42" s="35"/>
      <c r="D42" s="36"/>
      <c r="E42" s="35"/>
      <c r="F42" s="36"/>
      <c r="G42" s="37"/>
      <c r="H42" s="35"/>
      <c r="I42" s="38"/>
      <c r="J42" s="39"/>
      <c r="K42" s="40">
        <f>SUM(K43:K71)</f>
        <v>58994.80999999999</v>
      </c>
      <c r="L42" s="41"/>
      <c r="M42" s="40">
        <f>SUM(M43:M71)</f>
        <v>29798.560000000001</v>
      </c>
      <c r="N42" s="35"/>
      <c r="O42" s="40">
        <f>SUM(O43:O71)</f>
        <v>22681700</v>
      </c>
      <c r="P42" s="35"/>
      <c r="Q42" s="40">
        <f>SUM(Q43:Q71)</f>
        <v>3129800</v>
      </c>
      <c r="R42" s="40">
        <f>SUM(R43:R71)</f>
        <v>0</v>
      </c>
      <c r="S42" s="40">
        <f>SUM(S43:S71)</f>
        <v>19551900</v>
      </c>
    </row>
    <row r="43" spans="1:19" ht="38.25">
      <c r="A43" s="50" t="s">
        <v>40</v>
      </c>
      <c r="B43" s="24" t="s">
        <v>41</v>
      </c>
      <c r="C43" s="25">
        <v>42955</v>
      </c>
      <c r="D43" s="51" t="s">
        <v>42</v>
      </c>
      <c r="E43" s="25"/>
      <c r="F43" s="26"/>
      <c r="G43" s="27" t="s">
        <v>43</v>
      </c>
      <c r="H43" s="25">
        <v>42956</v>
      </c>
      <c r="I43" s="28">
        <v>0.01</v>
      </c>
      <c r="J43" s="30">
        <v>43096</v>
      </c>
      <c r="K43" s="29">
        <v>714.27</v>
      </c>
      <c r="L43" s="30">
        <v>43096</v>
      </c>
      <c r="M43" s="29">
        <v>714.27</v>
      </c>
      <c r="N43" s="25"/>
      <c r="O43" s="31">
        <v>0</v>
      </c>
      <c r="P43" s="25"/>
      <c r="Q43" s="32">
        <v>0</v>
      </c>
      <c r="R43" s="33">
        <v>0</v>
      </c>
      <c r="S43" s="33">
        <f>O43-Q43</f>
        <v>0</v>
      </c>
    </row>
    <row r="44" spans="1:19" ht="38.25">
      <c r="A44" s="50" t="s">
        <v>40</v>
      </c>
      <c r="B44" s="24" t="s">
        <v>41</v>
      </c>
      <c r="C44" s="25">
        <v>42955</v>
      </c>
      <c r="D44" s="51" t="s">
        <v>42</v>
      </c>
      <c r="E44" s="25"/>
      <c r="F44" s="26"/>
      <c r="G44" s="27" t="s">
        <v>43</v>
      </c>
      <c r="H44" s="25">
        <v>42956</v>
      </c>
      <c r="I44" s="28">
        <v>0.01</v>
      </c>
      <c r="J44" s="30">
        <v>43438</v>
      </c>
      <c r="K44" s="29">
        <v>1798</v>
      </c>
      <c r="L44" s="30">
        <v>43438</v>
      </c>
      <c r="M44" s="29">
        <v>1798</v>
      </c>
      <c r="N44" s="25">
        <v>44032</v>
      </c>
      <c r="O44" s="31">
        <v>1078800</v>
      </c>
      <c r="P44" s="25"/>
      <c r="Q44" s="32">
        <v>0</v>
      </c>
      <c r="R44" s="33">
        <v>0</v>
      </c>
      <c r="S44" s="33">
        <f>O44-Q44</f>
        <v>1078800</v>
      </c>
    </row>
    <row r="45" spans="1:19" ht="38.25">
      <c r="A45" s="50" t="s">
        <v>40</v>
      </c>
      <c r="B45" s="24" t="s">
        <v>41</v>
      </c>
      <c r="C45" s="25">
        <v>42955</v>
      </c>
      <c r="D45" s="51" t="s">
        <v>42</v>
      </c>
      <c r="E45" s="25"/>
      <c r="F45" s="26"/>
      <c r="G45" s="27" t="s">
        <v>43</v>
      </c>
      <c r="H45" s="25">
        <v>42956</v>
      </c>
      <c r="I45" s="28">
        <v>0.01</v>
      </c>
      <c r="J45" s="30">
        <v>43766</v>
      </c>
      <c r="K45" s="29">
        <v>1665.98</v>
      </c>
      <c r="L45" s="30">
        <v>43766</v>
      </c>
      <c r="M45" s="29">
        <v>1665.98</v>
      </c>
      <c r="N45" s="25">
        <v>43789</v>
      </c>
      <c r="O45" s="31">
        <v>719200</v>
      </c>
      <c r="P45" s="25">
        <v>43763</v>
      </c>
      <c r="Q45" s="32">
        <v>719200</v>
      </c>
      <c r="R45" s="33">
        <v>0</v>
      </c>
      <c r="S45" s="33">
        <f>O45-Q45</f>
        <v>0</v>
      </c>
    </row>
    <row r="46" spans="1:19" ht="38.25">
      <c r="A46" s="50" t="s">
        <v>40</v>
      </c>
      <c r="B46" s="24" t="s">
        <v>41</v>
      </c>
      <c r="C46" s="25">
        <v>42955</v>
      </c>
      <c r="D46" s="51" t="s">
        <v>42</v>
      </c>
      <c r="E46" s="25"/>
      <c r="F46" s="26"/>
      <c r="G46" s="27" t="s">
        <v>43</v>
      </c>
      <c r="H46" s="25">
        <v>42956</v>
      </c>
      <c r="I46" s="28">
        <v>0.01</v>
      </c>
      <c r="J46" s="30">
        <v>44032</v>
      </c>
      <c r="K46" s="29">
        <v>595.4</v>
      </c>
      <c r="L46" s="30"/>
      <c r="M46" s="29">
        <v>0</v>
      </c>
      <c r="N46" s="25"/>
      <c r="O46" s="31">
        <v>0</v>
      </c>
      <c r="P46" s="25"/>
      <c r="Q46" s="32">
        <v>0</v>
      </c>
      <c r="R46" s="33">
        <v>0</v>
      </c>
      <c r="S46" s="33">
        <f>O46-Q46</f>
        <v>0</v>
      </c>
    </row>
    <row r="47" spans="1:19" ht="38.25">
      <c r="A47" s="50" t="s">
        <v>40</v>
      </c>
      <c r="B47" s="24" t="s">
        <v>41</v>
      </c>
      <c r="C47" s="25">
        <v>43055</v>
      </c>
      <c r="D47" s="51" t="s">
        <v>44</v>
      </c>
      <c r="E47" s="25"/>
      <c r="F47" s="26"/>
      <c r="G47" s="27" t="s">
        <v>43</v>
      </c>
      <c r="H47" s="25">
        <v>43056</v>
      </c>
      <c r="I47" s="28">
        <v>0.01</v>
      </c>
      <c r="J47" s="30">
        <v>43096</v>
      </c>
      <c r="K47" s="29">
        <v>742.98</v>
      </c>
      <c r="L47" s="30">
        <v>43096</v>
      </c>
      <c r="M47" s="29">
        <v>742.98</v>
      </c>
      <c r="N47" s="25"/>
      <c r="O47" s="31">
        <v>0</v>
      </c>
      <c r="P47" s="25"/>
      <c r="Q47" s="32">
        <v>0</v>
      </c>
      <c r="R47" s="33">
        <v>0</v>
      </c>
      <c r="S47" s="33">
        <f>O47-Q47</f>
        <v>0</v>
      </c>
    </row>
    <row r="48" spans="1:19" ht="38.25">
      <c r="A48" s="50" t="s">
        <v>40</v>
      </c>
      <c r="B48" s="24" t="s">
        <v>41</v>
      </c>
      <c r="C48" s="25">
        <v>43055</v>
      </c>
      <c r="D48" s="51" t="s">
        <v>44</v>
      </c>
      <c r="E48" s="25"/>
      <c r="F48" s="26"/>
      <c r="G48" s="27" t="s">
        <v>43</v>
      </c>
      <c r="H48" s="25">
        <v>43056</v>
      </c>
      <c r="I48" s="28">
        <v>0.01</v>
      </c>
      <c r="J48" s="30">
        <v>43438</v>
      </c>
      <c r="K48" s="29">
        <v>6026.4</v>
      </c>
      <c r="L48" s="30">
        <v>43438</v>
      </c>
      <c r="M48" s="29">
        <v>6026.4</v>
      </c>
      <c r="N48" s="25">
        <v>44124</v>
      </c>
      <c r="O48" s="31">
        <v>3615800</v>
      </c>
      <c r="P48" s="25"/>
      <c r="Q48" s="32">
        <v>0</v>
      </c>
      <c r="R48" s="33">
        <v>0</v>
      </c>
      <c r="S48" s="33">
        <f>O48-Q48</f>
        <v>3615800</v>
      </c>
    </row>
    <row r="49" spans="1:19" ht="38.25">
      <c r="A49" s="50" t="s">
        <v>40</v>
      </c>
      <c r="B49" s="24" t="s">
        <v>41</v>
      </c>
      <c r="C49" s="25">
        <v>43055</v>
      </c>
      <c r="D49" s="51" t="s">
        <v>44</v>
      </c>
      <c r="E49" s="25"/>
      <c r="F49" s="26"/>
      <c r="G49" s="27" t="s">
        <v>43</v>
      </c>
      <c r="H49" s="25">
        <v>43056</v>
      </c>
      <c r="I49" s="28">
        <v>0.01</v>
      </c>
      <c r="J49" s="30">
        <v>43766</v>
      </c>
      <c r="K49" s="29">
        <v>5583.91</v>
      </c>
      <c r="L49" s="30">
        <v>43766</v>
      </c>
      <c r="M49" s="29">
        <v>5583.91</v>
      </c>
      <c r="N49" s="25">
        <v>43789</v>
      </c>
      <c r="O49" s="31">
        <v>2410600</v>
      </c>
      <c r="P49" s="25">
        <v>43763</v>
      </c>
      <c r="Q49" s="32">
        <v>2410600</v>
      </c>
      <c r="R49" s="33">
        <v>0</v>
      </c>
      <c r="S49" s="33">
        <f>O49-Q49</f>
        <v>0</v>
      </c>
    </row>
    <row r="50" spans="1:19" ht="38.25">
      <c r="A50" s="50" t="s">
        <v>40</v>
      </c>
      <c r="B50" s="24" t="s">
        <v>41</v>
      </c>
      <c r="C50" s="25">
        <v>43055</v>
      </c>
      <c r="D50" s="51" t="s">
        <v>44</v>
      </c>
      <c r="E50" s="25"/>
      <c r="F50" s="26"/>
      <c r="G50" s="27" t="s">
        <v>43</v>
      </c>
      <c r="H50" s="25">
        <v>43056</v>
      </c>
      <c r="I50" s="28">
        <v>0.01</v>
      </c>
      <c r="J50" s="30">
        <v>44124</v>
      </c>
      <c r="K50" s="29">
        <v>2904.5</v>
      </c>
      <c r="L50" s="30"/>
      <c r="M50" s="29">
        <v>0</v>
      </c>
      <c r="N50" s="25"/>
      <c r="O50" s="31">
        <v>0</v>
      </c>
      <c r="P50" s="25"/>
      <c r="Q50" s="32">
        <v>0</v>
      </c>
      <c r="R50" s="33">
        <v>0</v>
      </c>
      <c r="S50" s="33">
        <f>O50-Q50</f>
        <v>0</v>
      </c>
    </row>
    <row r="51" spans="1:19" ht="38.25">
      <c r="A51" s="50" t="s">
        <v>40</v>
      </c>
      <c r="B51" s="24" t="s">
        <v>41</v>
      </c>
      <c r="C51" s="25">
        <v>43215</v>
      </c>
      <c r="D51" s="51" t="s">
        <v>45</v>
      </c>
      <c r="E51" s="25"/>
      <c r="F51" s="26"/>
      <c r="G51" s="27" t="s">
        <v>43</v>
      </c>
      <c r="H51" s="25">
        <v>43216</v>
      </c>
      <c r="I51" s="28">
        <v>0.01</v>
      </c>
      <c r="J51" s="30">
        <v>43438</v>
      </c>
      <c r="K51" s="29">
        <v>524.86</v>
      </c>
      <c r="L51" s="30">
        <v>43438</v>
      </c>
      <c r="M51" s="29">
        <v>524.86</v>
      </c>
      <c r="N51" s="25">
        <v>44124</v>
      </c>
      <c r="O51" s="31">
        <v>306500</v>
      </c>
      <c r="P51" s="25"/>
      <c r="Q51" s="32">
        <v>0</v>
      </c>
      <c r="R51" s="33">
        <v>0</v>
      </c>
      <c r="S51" s="33">
        <f>O51-Q51</f>
        <v>306500</v>
      </c>
    </row>
    <row r="52" spans="1:19" ht="38.25">
      <c r="A52" s="50" t="s">
        <v>40</v>
      </c>
      <c r="B52" s="24" t="s">
        <v>41</v>
      </c>
      <c r="C52" s="25">
        <v>43215</v>
      </c>
      <c r="D52" s="51" t="s">
        <v>45</v>
      </c>
      <c r="E52" s="25"/>
      <c r="F52" s="26"/>
      <c r="G52" s="27" t="s">
        <v>43</v>
      </c>
      <c r="H52" s="25">
        <v>43216</v>
      </c>
      <c r="I52" s="28">
        <v>0.01</v>
      </c>
      <c r="J52" s="30">
        <v>43808</v>
      </c>
      <c r="K52" s="29">
        <v>766.3</v>
      </c>
      <c r="L52" s="30">
        <v>43808</v>
      </c>
      <c r="M52" s="29">
        <v>766.3</v>
      </c>
      <c r="N52" s="25">
        <v>44271</v>
      </c>
      <c r="O52" s="31">
        <v>459800</v>
      </c>
      <c r="P52" s="25"/>
      <c r="Q52" s="32">
        <v>0</v>
      </c>
      <c r="R52" s="33">
        <v>0</v>
      </c>
      <c r="S52" s="33">
        <f>O52-Q52</f>
        <v>459800</v>
      </c>
    </row>
    <row r="53" spans="1:19" ht="38.25">
      <c r="A53" s="50" t="s">
        <v>40</v>
      </c>
      <c r="B53" s="24" t="s">
        <v>41</v>
      </c>
      <c r="C53" s="25">
        <v>43215</v>
      </c>
      <c r="D53" s="51" t="s">
        <v>45</v>
      </c>
      <c r="E53" s="25"/>
      <c r="F53" s="26"/>
      <c r="G53" s="27" t="s">
        <v>43</v>
      </c>
      <c r="H53" s="25">
        <v>43216</v>
      </c>
      <c r="I53" s="28">
        <v>0.01</v>
      </c>
      <c r="J53" s="30">
        <v>44185</v>
      </c>
      <c r="K53" s="29">
        <v>706</v>
      </c>
      <c r="L53" s="30"/>
      <c r="M53" s="29">
        <v>0</v>
      </c>
      <c r="N53" s="25"/>
      <c r="O53" s="31">
        <v>0</v>
      </c>
      <c r="P53" s="25"/>
      <c r="Q53" s="32">
        <v>0</v>
      </c>
      <c r="R53" s="33">
        <v>0</v>
      </c>
      <c r="S53" s="33">
        <f>O53-Q53</f>
        <v>0</v>
      </c>
    </row>
    <row r="54" spans="1:19" ht="38.25">
      <c r="A54" s="50" t="s">
        <v>40</v>
      </c>
      <c r="B54" s="24" t="s">
        <v>41</v>
      </c>
      <c r="C54" s="25">
        <v>43215</v>
      </c>
      <c r="D54" s="51" t="s">
        <v>45</v>
      </c>
      <c r="E54" s="25"/>
      <c r="F54" s="26"/>
      <c r="G54" s="27" t="s">
        <v>43</v>
      </c>
      <c r="H54" s="25">
        <v>43216</v>
      </c>
      <c r="I54" s="28">
        <v>0.01</v>
      </c>
      <c r="J54" s="30">
        <v>44271</v>
      </c>
      <c r="K54" s="29">
        <v>94.48</v>
      </c>
      <c r="L54" s="30"/>
      <c r="M54" s="29">
        <v>0</v>
      </c>
      <c r="N54" s="25"/>
      <c r="O54" s="31">
        <v>0</v>
      </c>
      <c r="P54" s="25"/>
      <c r="Q54" s="32">
        <v>0</v>
      </c>
      <c r="R54" s="33">
        <v>0</v>
      </c>
      <c r="S54" s="33">
        <f>O54-Q54</f>
        <v>0</v>
      </c>
    </row>
    <row r="55" spans="1:19" ht="38.25">
      <c r="A55" s="50" t="s">
        <v>40</v>
      </c>
      <c r="B55" s="24" t="s">
        <v>41</v>
      </c>
      <c r="C55" s="25">
        <v>43265</v>
      </c>
      <c r="D55" s="51" t="s">
        <v>46</v>
      </c>
      <c r="E55" s="25"/>
      <c r="F55" s="26"/>
      <c r="G55" s="27" t="s">
        <v>43</v>
      </c>
      <c r="H55" s="25">
        <v>43266</v>
      </c>
      <c r="I55" s="28">
        <v>0.01</v>
      </c>
      <c r="J55" s="30">
        <v>43438</v>
      </c>
      <c r="K55" s="29">
        <v>2556.4899999999998</v>
      </c>
      <c r="L55" s="30">
        <v>43438</v>
      </c>
      <c r="M55" s="29">
        <v>2556.4899999999998</v>
      </c>
      <c r="N55" s="25">
        <v>44124</v>
      </c>
      <c r="O55" s="31">
        <v>1866200</v>
      </c>
      <c r="P55" s="25"/>
      <c r="Q55" s="32">
        <v>0</v>
      </c>
      <c r="R55" s="33">
        <v>0</v>
      </c>
      <c r="S55" s="33">
        <f>O55-Q55</f>
        <v>1866200</v>
      </c>
    </row>
    <row r="56" spans="1:19" ht="38.25">
      <c r="A56" s="50" t="s">
        <v>40</v>
      </c>
      <c r="B56" s="24" t="s">
        <v>41</v>
      </c>
      <c r="C56" s="25">
        <v>43265</v>
      </c>
      <c r="D56" s="51" t="s">
        <v>46</v>
      </c>
      <c r="E56" s="25"/>
      <c r="F56" s="26"/>
      <c r="G56" s="27" t="s">
        <v>43</v>
      </c>
      <c r="H56" s="25">
        <v>43266</v>
      </c>
      <c r="I56" s="28">
        <v>0.01</v>
      </c>
      <c r="J56" s="30">
        <v>43808</v>
      </c>
      <c r="K56" s="29">
        <v>4665.6000000000004</v>
      </c>
      <c r="L56" s="30">
        <v>43808</v>
      </c>
      <c r="M56" s="29">
        <v>4665.6000000000004</v>
      </c>
      <c r="N56" s="25">
        <v>44334</v>
      </c>
      <c r="O56" s="31">
        <v>2799400</v>
      </c>
      <c r="P56" s="25"/>
      <c r="Q56" s="32">
        <v>0</v>
      </c>
      <c r="R56" s="33">
        <v>0</v>
      </c>
      <c r="S56" s="33">
        <f>O56-Q56</f>
        <v>2799400</v>
      </c>
    </row>
    <row r="57" spans="1:19" ht="38.25">
      <c r="A57" s="50" t="s">
        <v>40</v>
      </c>
      <c r="B57" s="24" t="s">
        <v>41</v>
      </c>
      <c r="C57" s="25">
        <v>43265</v>
      </c>
      <c r="D57" s="51" t="s">
        <v>46</v>
      </c>
      <c r="E57" s="25"/>
      <c r="F57" s="26"/>
      <c r="G57" s="27" t="s">
        <v>43</v>
      </c>
      <c r="H57" s="25">
        <v>43266</v>
      </c>
      <c r="I57" s="28">
        <v>0.01</v>
      </c>
      <c r="J57" s="30">
        <v>44185</v>
      </c>
      <c r="K57" s="29">
        <v>4298.4799999999996</v>
      </c>
      <c r="L57" s="30"/>
      <c r="M57" s="29">
        <v>0</v>
      </c>
      <c r="N57" s="25"/>
      <c r="O57" s="31">
        <v>0</v>
      </c>
      <c r="P57" s="25"/>
      <c r="Q57" s="32">
        <v>0</v>
      </c>
      <c r="R57" s="33">
        <v>0</v>
      </c>
      <c r="S57" s="33">
        <f>O57-Q57</f>
        <v>0</v>
      </c>
    </row>
    <row r="58" spans="1:19" ht="38.25">
      <c r="A58" s="50" t="s">
        <v>40</v>
      </c>
      <c r="B58" s="24" t="s">
        <v>41</v>
      </c>
      <c r="C58" s="25">
        <v>43265</v>
      </c>
      <c r="D58" s="51" t="s">
        <v>46</v>
      </c>
      <c r="E58" s="25"/>
      <c r="F58" s="26"/>
      <c r="G58" s="27" t="s">
        <v>43</v>
      </c>
      <c r="H58" s="25">
        <v>43266</v>
      </c>
      <c r="I58" s="28">
        <v>0.01</v>
      </c>
      <c r="J58" s="30">
        <v>44334</v>
      </c>
      <c r="K58" s="29">
        <v>1058.4000000000001</v>
      </c>
      <c r="L58" s="30"/>
      <c r="M58" s="29">
        <v>0</v>
      </c>
      <c r="N58" s="25"/>
      <c r="O58" s="31">
        <v>0</v>
      </c>
      <c r="P58" s="25"/>
      <c r="Q58" s="32">
        <v>0</v>
      </c>
      <c r="R58" s="33">
        <v>0</v>
      </c>
      <c r="S58" s="33">
        <f>O58-Q58</f>
        <v>0</v>
      </c>
    </row>
    <row r="59" spans="1:19" ht="38.25">
      <c r="A59" s="50" t="s">
        <v>40</v>
      </c>
      <c r="B59" s="24" t="s">
        <v>41</v>
      </c>
      <c r="C59" s="25">
        <v>43413</v>
      </c>
      <c r="D59" s="51" t="s">
        <v>47</v>
      </c>
      <c r="E59" s="25"/>
      <c r="F59" s="26"/>
      <c r="G59" s="27" t="s">
        <v>43</v>
      </c>
      <c r="H59" s="25">
        <v>43416</v>
      </c>
      <c r="I59" s="28">
        <v>0.01</v>
      </c>
      <c r="J59" s="30">
        <v>43438</v>
      </c>
      <c r="K59" s="29">
        <v>362.12</v>
      </c>
      <c r="L59" s="30">
        <v>43438</v>
      </c>
      <c r="M59" s="29">
        <v>362.12</v>
      </c>
      <c r="N59" s="25">
        <v>44124</v>
      </c>
      <c r="O59" s="31">
        <v>1057400</v>
      </c>
      <c r="P59" s="25"/>
      <c r="Q59" s="32">
        <v>0</v>
      </c>
      <c r="R59" s="33">
        <v>0</v>
      </c>
      <c r="S59" s="33">
        <f>O59-Q59</f>
        <v>1057400</v>
      </c>
    </row>
    <row r="60" spans="1:19" ht="38.25">
      <c r="A60" s="50" t="s">
        <v>40</v>
      </c>
      <c r="B60" s="24" t="s">
        <v>41</v>
      </c>
      <c r="C60" s="25">
        <v>43413</v>
      </c>
      <c r="D60" s="51" t="s">
        <v>47</v>
      </c>
      <c r="E60" s="25"/>
      <c r="F60" s="26"/>
      <c r="G60" s="27" t="s">
        <v>43</v>
      </c>
      <c r="H60" s="25">
        <v>43416</v>
      </c>
      <c r="I60" s="28">
        <v>0.01</v>
      </c>
      <c r="J60" s="30">
        <v>43808</v>
      </c>
      <c r="K60" s="29">
        <v>2643.5</v>
      </c>
      <c r="L60" s="30">
        <v>43808</v>
      </c>
      <c r="M60" s="29">
        <v>2643.5</v>
      </c>
      <c r="N60" s="25">
        <v>44501</v>
      </c>
      <c r="O60" s="31">
        <v>1586100</v>
      </c>
      <c r="P60" s="25"/>
      <c r="Q60" s="32">
        <v>0</v>
      </c>
      <c r="R60" s="33">
        <v>0</v>
      </c>
      <c r="S60" s="33">
        <f>O60-Q60</f>
        <v>1586100</v>
      </c>
    </row>
    <row r="61" spans="1:19" ht="38.25">
      <c r="A61" s="50" t="s">
        <v>40</v>
      </c>
      <c r="B61" s="24" t="s">
        <v>41</v>
      </c>
      <c r="C61" s="25">
        <v>43413</v>
      </c>
      <c r="D61" s="51" t="s">
        <v>47</v>
      </c>
      <c r="E61" s="25"/>
      <c r="F61" s="26"/>
      <c r="G61" s="27" t="s">
        <v>43</v>
      </c>
      <c r="H61" s="25">
        <v>43416</v>
      </c>
      <c r="I61" s="28">
        <v>0.01</v>
      </c>
      <c r="J61" s="30">
        <v>44185</v>
      </c>
      <c r="K61" s="29">
        <v>2435.4899999999998</v>
      </c>
      <c r="L61" s="30"/>
      <c r="M61" s="29">
        <v>0</v>
      </c>
      <c r="N61" s="25"/>
      <c r="O61" s="31">
        <v>0</v>
      </c>
      <c r="P61" s="25"/>
      <c r="Q61" s="32">
        <v>0</v>
      </c>
      <c r="R61" s="33">
        <v>0</v>
      </c>
      <c r="S61" s="33">
        <f>O61-Q61</f>
        <v>0</v>
      </c>
    </row>
    <row r="62" spans="1:19" ht="38.25">
      <c r="A62" s="50" t="s">
        <v>40</v>
      </c>
      <c r="B62" s="24" t="s">
        <v>41</v>
      </c>
      <c r="C62" s="25">
        <v>43413</v>
      </c>
      <c r="D62" s="51" t="s">
        <v>47</v>
      </c>
      <c r="E62" s="25"/>
      <c r="F62" s="26"/>
      <c r="G62" s="27" t="s">
        <v>43</v>
      </c>
      <c r="H62" s="25">
        <v>43416</v>
      </c>
      <c r="I62" s="28">
        <v>0.01</v>
      </c>
      <c r="J62" s="30">
        <v>44501</v>
      </c>
      <c r="K62" s="29">
        <v>1325.37</v>
      </c>
      <c r="L62" s="30"/>
      <c r="M62" s="29">
        <v>0</v>
      </c>
      <c r="N62" s="25"/>
      <c r="O62" s="31">
        <v>0</v>
      </c>
      <c r="P62" s="25"/>
      <c r="Q62" s="32">
        <v>0</v>
      </c>
      <c r="R62" s="33">
        <v>0</v>
      </c>
      <c r="S62" s="33">
        <f>O62-Q62</f>
        <v>0</v>
      </c>
    </row>
    <row r="63" spans="1:19" ht="38.25">
      <c r="A63" s="50" t="s">
        <v>40</v>
      </c>
      <c r="B63" s="24" t="s">
        <v>41</v>
      </c>
      <c r="C63" s="25">
        <v>43684</v>
      </c>
      <c r="D63" s="51" t="s">
        <v>48</v>
      </c>
      <c r="E63" s="25"/>
      <c r="F63" s="26"/>
      <c r="G63" s="27" t="s">
        <v>43</v>
      </c>
      <c r="H63" s="25">
        <v>43685</v>
      </c>
      <c r="I63" s="28">
        <v>0.01</v>
      </c>
      <c r="J63" s="30">
        <v>43808</v>
      </c>
      <c r="K63" s="29">
        <v>907.2</v>
      </c>
      <c r="L63" s="30">
        <v>43808</v>
      </c>
      <c r="M63" s="29">
        <v>907.2</v>
      </c>
      <c r="N63" s="25">
        <v>44489</v>
      </c>
      <c r="O63" s="31">
        <v>907000</v>
      </c>
      <c r="P63" s="25"/>
      <c r="Q63" s="32">
        <v>0</v>
      </c>
      <c r="R63" s="33">
        <v>0</v>
      </c>
      <c r="S63" s="33">
        <f>O63-Q63</f>
        <v>907000</v>
      </c>
    </row>
    <row r="64" spans="1:19" ht="38.25">
      <c r="A64" s="50" t="s">
        <v>40</v>
      </c>
      <c r="B64" s="24" t="s">
        <v>41</v>
      </c>
      <c r="C64" s="25">
        <v>43684</v>
      </c>
      <c r="D64" s="51" t="s">
        <v>48</v>
      </c>
      <c r="E64" s="25"/>
      <c r="F64" s="26"/>
      <c r="G64" s="27" t="s">
        <v>43</v>
      </c>
      <c r="H64" s="25">
        <v>43685</v>
      </c>
      <c r="I64" s="28">
        <v>0.01</v>
      </c>
      <c r="J64" s="30">
        <v>44185</v>
      </c>
      <c r="K64" s="29">
        <v>2268</v>
      </c>
      <c r="L64" s="30"/>
      <c r="M64" s="29">
        <v>0</v>
      </c>
      <c r="N64" s="25">
        <v>44775</v>
      </c>
      <c r="O64" s="31">
        <v>1361000</v>
      </c>
      <c r="P64" s="25"/>
      <c r="Q64" s="32">
        <v>0</v>
      </c>
      <c r="R64" s="33">
        <v>0</v>
      </c>
      <c r="S64" s="33">
        <f>O64-Q64</f>
        <v>1361000</v>
      </c>
    </row>
    <row r="65" spans="1:19" ht="38.25">
      <c r="A65" s="50" t="s">
        <v>40</v>
      </c>
      <c r="B65" s="24" t="s">
        <v>41</v>
      </c>
      <c r="C65" s="25">
        <v>43684</v>
      </c>
      <c r="D65" s="51" t="s">
        <v>48</v>
      </c>
      <c r="E65" s="25"/>
      <c r="F65" s="26"/>
      <c r="G65" s="27" t="s">
        <v>43</v>
      </c>
      <c r="H65" s="25">
        <v>43685</v>
      </c>
      <c r="I65" s="28">
        <v>0.01</v>
      </c>
      <c r="J65" s="30">
        <v>44550</v>
      </c>
      <c r="K65" s="29">
        <v>2089.08</v>
      </c>
      <c r="L65" s="30"/>
      <c r="M65" s="29">
        <v>0</v>
      </c>
      <c r="N65" s="25"/>
      <c r="O65" s="31">
        <v>0</v>
      </c>
      <c r="P65" s="25"/>
      <c r="Q65" s="32">
        <v>0</v>
      </c>
      <c r="R65" s="33">
        <v>0</v>
      </c>
      <c r="S65" s="33">
        <f>O65-Q65</f>
        <v>0</v>
      </c>
    </row>
    <row r="66" spans="1:19" ht="38.25">
      <c r="A66" s="50" t="s">
        <v>40</v>
      </c>
      <c r="B66" s="24" t="s">
        <v>41</v>
      </c>
      <c r="C66" s="25">
        <v>43684</v>
      </c>
      <c r="D66" s="51" t="s">
        <v>48</v>
      </c>
      <c r="E66" s="25"/>
      <c r="F66" s="26"/>
      <c r="G66" s="27" t="s">
        <v>43</v>
      </c>
      <c r="H66" s="25">
        <v>43685</v>
      </c>
      <c r="I66" s="28">
        <v>0.01</v>
      </c>
      <c r="J66" s="30">
        <v>44775</v>
      </c>
      <c r="K66" s="29">
        <v>797.96</v>
      </c>
      <c r="L66" s="30"/>
      <c r="M66" s="29">
        <v>0</v>
      </c>
      <c r="N66" s="25"/>
      <c r="O66" s="31">
        <v>0</v>
      </c>
      <c r="P66" s="25"/>
      <c r="Q66" s="32">
        <v>0</v>
      </c>
      <c r="R66" s="33">
        <v>0</v>
      </c>
      <c r="S66" s="33">
        <f>O66-Q66</f>
        <v>0</v>
      </c>
    </row>
    <row r="67" spans="1:19" ht="38.25">
      <c r="A67" s="50" t="s">
        <v>40</v>
      </c>
      <c r="B67" s="24" t="s">
        <v>41</v>
      </c>
      <c r="C67" s="25">
        <v>43762</v>
      </c>
      <c r="D67" s="51" t="s">
        <v>49</v>
      </c>
      <c r="E67" s="25"/>
      <c r="F67" s="26"/>
      <c r="G67" s="27" t="s">
        <v>43</v>
      </c>
      <c r="H67" s="25">
        <v>43763</v>
      </c>
      <c r="I67" s="28">
        <v>0.01</v>
      </c>
      <c r="J67" s="30">
        <v>43808</v>
      </c>
      <c r="K67" s="29">
        <v>840.95</v>
      </c>
      <c r="L67" s="30">
        <v>43808</v>
      </c>
      <c r="M67" s="29">
        <v>840.95</v>
      </c>
      <c r="N67" s="25">
        <v>44489</v>
      </c>
      <c r="O67" s="31">
        <v>1805600</v>
      </c>
      <c r="P67" s="25"/>
      <c r="Q67" s="32">
        <v>0</v>
      </c>
      <c r="R67" s="33">
        <v>0</v>
      </c>
      <c r="S67" s="33">
        <f>O67-Q67</f>
        <v>1805600</v>
      </c>
    </row>
    <row r="68" spans="1:19" ht="38.25">
      <c r="A68" s="50" t="s">
        <v>40</v>
      </c>
      <c r="B68" s="24" t="s">
        <v>41</v>
      </c>
      <c r="C68" s="25">
        <v>43762</v>
      </c>
      <c r="D68" s="51" t="s">
        <v>49</v>
      </c>
      <c r="E68" s="25"/>
      <c r="F68" s="26"/>
      <c r="G68" s="27" t="s">
        <v>43</v>
      </c>
      <c r="H68" s="25">
        <v>43763</v>
      </c>
      <c r="I68" s="28">
        <v>0.01</v>
      </c>
      <c r="J68" s="30">
        <v>44185</v>
      </c>
      <c r="K68" s="29">
        <v>4513.8999999999996</v>
      </c>
      <c r="L68" s="30"/>
      <c r="M68" s="29">
        <v>0</v>
      </c>
      <c r="N68" s="25">
        <v>44824</v>
      </c>
      <c r="O68" s="31">
        <v>2708300</v>
      </c>
      <c r="P68" s="25"/>
      <c r="Q68" s="32">
        <v>0</v>
      </c>
      <c r="R68" s="33">
        <v>0</v>
      </c>
      <c r="S68" s="33">
        <f>O68-Q68</f>
        <v>2708300</v>
      </c>
    </row>
    <row r="69" spans="1:19" ht="38.25">
      <c r="A69" s="50" t="s">
        <v>40</v>
      </c>
      <c r="B69" s="24" t="s">
        <v>41</v>
      </c>
      <c r="C69" s="25">
        <v>43762</v>
      </c>
      <c r="D69" s="51" t="s">
        <v>49</v>
      </c>
      <c r="E69" s="25"/>
      <c r="F69" s="26"/>
      <c r="G69" s="27" t="s">
        <v>43</v>
      </c>
      <c r="H69" s="25">
        <v>43763</v>
      </c>
      <c r="I69" s="28">
        <v>0.01</v>
      </c>
      <c r="J69" s="30">
        <v>44550</v>
      </c>
      <c r="K69" s="29">
        <v>4157.7299999999996</v>
      </c>
      <c r="L69" s="30"/>
      <c r="M69" s="29">
        <v>0</v>
      </c>
      <c r="N69" s="25"/>
      <c r="O69" s="31">
        <v>0</v>
      </c>
      <c r="P69" s="25"/>
      <c r="Q69" s="32">
        <v>0</v>
      </c>
      <c r="R69" s="33">
        <v>0</v>
      </c>
      <c r="S69" s="33">
        <f>O69-Q69</f>
        <v>0</v>
      </c>
    </row>
    <row r="70" spans="1:19" ht="38.25">
      <c r="A70" s="50" t="s">
        <v>40</v>
      </c>
      <c r="B70" s="24" t="s">
        <v>41</v>
      </c>
      <c r="C70" s="25">
        <v>43762</v>
      </c>
      <c r="D70" s="51" t="s">
        <v>49</v>
      </c>
      <c r="E70" s="25"/>
      <c r="F70" s="26"/>
      <c r="G70" s="27" t="s">
        <v>43</v>
      </c>
      <c r="H70" s="25">
        <v>43763</v>
      </c>
      <c r="I70" s="28">
        <v>0.01</v>
      </c>
      <c r="J70" s="30">
        <v>44824</v>
      </c>
      <c r="K70" s="29">
        <v>1951.46</v>
      </c>
      <c r="L70" s="30"/>
      <c r="M70" s="29">
        <v>0</v>
      </c>
      <c r="N70" s="25"/>
      <c r="O70" s="31">
        <v>0</v>
      </c>
      <c r="P70" s="25"/>
      <c r="Q70" s="32">
        <v>0</v>
      </c>
      <c r="R70" s="33">
        <v>0</v>
      </c>
      <c r="S70" s="33">
        <f>O70-Q70</f>
        <v>0</v>
      </c>
    </row>
    <row r="71" spans="1:19" hidden="1">
      <c r="A71" s="13"/>
      <c r="B71" s="13"/>
      <c r="C71" s="14"/>
      <c r="D71" s="15"/>
      <c r="E71" s="14"/>
      <c r="F71" s="15"/>
      <c r="G71" s="16"/>
      <c r="H71" s="14"/>
      <c r="I71" s="22"/>
      <c r="J71" s="17"/>
      <c r="K71" s="18"/>
      <c r="L71" s="23"/>
      <c r="M71" s="18"/>
      <c r="N71" s="14"/>
      <c r="O71" s="21"/>
      <c r="P71" s="14"/>
      <c r="Q71" s="19"/>
      <c r="R71" s="20"/>
      <c r="S71" s="20"/>
    </row>
    <row r="72" spans="1:19" ht="25.5">
      <c r="A72" s="34" t="s">
        <v>19</v>
      </c>
      <c r="B72" s="34"/>
      <c r="C72" s="35"/>
      <c r="D72" s="36"/>
      <c r="E72" s="35"/>
      <c r="F72" s="36"/>
      <c r="G72" s="37"/>
      <c r="H72" s="35"/>
      <c r="I72" s="38"/>
      <c r="J72" s="39"/>
      <c r="K72" s="40">
        <f>SUM(K73:K74)</f>
        <v>0</v>
      </c>
      <c r="L72" s="41"/>
      <c r="M72" s="40">
        <f>SUM(M73:M74)</f>
        <v>0</v>
      </c>
      <c r="N72" s="35"/>
      <c r="O72" s="40">
        <f>SUM(O73:O74)</f>
        <v>0</v>
      </c>
      <c r="P72" s="35"/>
      <c r="Q72" s="40">
        <f>SUM(Q73:Q74)</f>
        <v>0</v>
      </c>
      <c r="R72" s="40">
        <f>SUM(R73:R74)</f>
        <v>0</v>
      </c>
      <c r="S72" s="45">
        <f>O72-Q72</f>
        <v>0</v>
      </c>
    </row>
    <row r="73" spans="1:19">
      <c r="A73" s="65"/>
      <c r="B73" s="65"/>
      <c r="C73" s="66"/>
      <c r="D73" s="67"/>
      <c r="E73" s="66"/>
      <c r="F73" s="68"/>
      <c r="G73" s="69"/>
      <c r="H73" s="66"/>
      <c r="I73" s="70"/>
      <c r="J73" s="71"/>
      <c r="K73" s="72"/>
      <c r="L73" s="71"/>
      <c r="M73" s="72"/>
      <c r="N73" s="66"/>
      <c r="O73" s="73"/>
      <c r="P73" s="66"/>
      <c r="Q73" s="74"/>
      <c r="R73" s="75"/>
      <c r="S73" s="75">
        <f>O73-Q73</f>
        <v>0</v>
      </c>
    </row>
    <row r="74" spans="1:19" hidden="1">
      <c r="A74" s="13"/>
      <c r="B74" s="13"/>
      <c r="C74" s="14"/>
      <c r="D74" s="15"/>
      <c r="E74" s="14"/>
      <c r="F74" s="15"/>
      <c r="G74" s="16"/>
      <c r="H74" s="14"/>
      <c r="I74" s="22"/>
      <c r="J74" s="17"/>
      <c r="K74" s="18"/>
      <c r="L74" s="23"/>
      <c r="M74" s="18"/>
      <c r="N74" s="14"/>
      <c r="O74" s="21"/>
      <c r="P74" s="14"/>
      <c r="Q74" s="19"/>
      <c r="R74" s="20"/>
      <c r="S74" s="20"/>
    </row>
    <row r="75" spans="1:19">
      <c r="A75" s="46" t="s">
        <v>20</v>
      </c>
      <c r="B75" s="47" t="s">
        <v>17</v>
      </c>
      <c r="C75" s="47" t="s">
        <v>17</v>
      </c>
      <c r="D75" s="47" t="s">
        <v>17</v>
      </c>
      <c r="E75" s="47" t="s">
        <v>17</v>
      </c>
      <c r="F75" s="47" t="s">
        <v>17</v>
      </c>
      <c r="G75" s="47" t="s">
        <v>17</v>
      </c>
      <c r="H75" s="47" t="s">
        <v>17</v>
      </c>
      <c r="I75" s="47" t="s">
        <v>17</v>
      </c>
      <c r="J75" s="47" t="s">
        <v>17</v>
      </c>
      <c r="K75" s="48">
        <f>K42+K72</f>
        <v>58994.80999999999</v>
      </c>
      <c r="L75" s="47" t="s">
        <v>17</v>
      </c>
      <c r="M75" s="48">
        <f>M42+M72</f>
        <v>29798.560000000001</v>
      </c>
      <c r="N75" s="47" t="s">
        <v>17</v>
      </c>
      <c r="O75" s="48">
        <f>O42+O72</f>
        <v>22681700</v>
      </c>
      <c r="P75" s="47" t="s">
        <v>17</v>
      </c>
      <c r="Q75" s="49">
        <f>Q42+Q72</f>
        <v>3129800</v>
      </c>
      <c r="R75" s="49">
        <f>R42+R72</f>
        <v>0</v>
      </c>
      <c r="S75" s="49">
        <f>S42+S72</f>
        <v>19551900</v>
      </c>
    </row>
    <row r="76" spans="1:19" ht="38.25">
      <c r="A76" s="34" t="s">
        <v>21</v>
      </c>
      <c r="B76" s="34"/>
      <c r="C76" s="35"/>
      <c r="D76" s="36"/>
      <c r="E76" s="35"/>
      <c r="F76" s="36"/>
      <c r="G76" s="37"/>
      <c r="H76" s="35"/>
      <c r="I76" s="38"/>
      <c r="J76" s="39"/>
      <c r="K76" s="40">
        <f>SUM(K77:K78)</f>
        <v>0</v>
      </c>
      <c r="L76" s="41"/>
      <c r="M76" s="40">
        <f>SUM(M77:M78)</f>
        <v>0</v>
      </c>
      <c r="N76" s="35"/>
      <c r="O76" s="40">
        <f>SUM(O77:O78)</f>
        <v>0</v>
      </c>
      <c r="P76" s="35"/>
      <c r="Q76" s="40">
        <f>SUM(Q77:Q78)</f>
        <v>0</v>
      </c>
      <c r="R76" s="40">
        <f>SUM(R77:R78)</f>
        <v>0</v>
      </c>
      <c r="S76" s="45">
        <f>O76-Q76</f>
        <v>0</v>
      </c>
    </row>
    <row r="77" spans="1:19">
      <c r="A77" s="65"/>
      <c r="B77" s="65"/>
      <c r="C77" s="66"/>
      <c r="D77" s="67"/>
      <c r="E77" s="66"/>
      <c r="F77" s="68"/>
      <c r="G77" s="69"/>
      <c r="H77" s="66"/>
      <c r="I77" s="70"/>
      <c r="J77" s="71"/>
      <c r="K77" s="72"/>
      <c r="L77" s="71"/>
      <c r="M77" s="72"/>
      <c r="N77" s="66"/>
      <c r="O77" s="73"/>
      <c r="P77" s="66"/>
      <c r="Q77" s="74"/>
      <c r="R77" s="75"/>
      <c r="S77" s="75">
        <f>O77-Q77</f>
        <v>0</v>
      </c>
    </row>
    <row r="78" spans="1:19" hidden="1">
      <c r="A78" s="13"/>
      <c r="B78" s="13"/>
      <c r="C78" s="14"/>
      <c r="D78" s="15"/>
      <c r="E78" s="14"/>
      <c r="F78" s="15"/>
      <c r="G78" s="16"/>
      <c r="H78" s="14"/>
      <c r="I78" s="22"/>
      <c r="J78" s="17"/>
      <c r="K78" s="18"/>
      <c r="L78" s="23"/>
      <c r="M78" s="18"/>
      <c r="N78" s="14"/>
      <c r="O78" s="21"/>
      <c r="P78" s="14"/>
      <c r="Q78" s="19"/>
      <c r="R78" s="20"/>
      <c r="S78" s="20"/>
    </row>
    <row r="79" spans="1:19" ht="25.5">
      <c r="A79" s="34" t="s">
        <v>22</v>
      </c>
      <c r="B79" s="34"/>
      <c r="C79" s="35"/>
      <c r="D79" s="36"/>
      <c r="E79" s="35"/>
      <c r="F79" s="36"/>
      <c r="G79" s="37"/>
      <c r="H79" s="35"/>
      <c r="I79" s="38"/>
      <c r="J79" s="39"/>
      <c r="K79" s="40">
        <f>SUM(K80:K81)</f>
        <v>0</v>
      </c>
      <c r="L79" s="41"/>
      <c r="M79" s="40">
        <f>SUM(M80:M81)</f>
        <v>0</v>
      </c>
      <c r="N79" s="35"/>
      <c r="O79" s="40">
        <f>SUM(O80:O81)</f>
        <v>0</v>
      </c>
      <c r="P79" s="35"/>
      <c r="Q79" s="40">
        <f>SUM(Q80:Q81)</f>
        <v>0</v>
      </c>
      <c r="R79" s="40">
        <f>SUM(R80:R81)</f>
        <v>0</v>
      </c>
      <c r="S79" s="45">
        <f>O79-Q79</f>
        <v>0</v>
      </c>
    </row>
    <row r="80" spans="1:19">
      <c r="A80" s="65"/>
      <c r="B80" s="65"/>
      <c r="C80" s="66"/>
      <c r="D80" s="67"/>
      <c r="E80" s="66"/>
      <c r="F80" s="68"/>
      <c r="G80" s="69"/>
      <c r="H80" s="66"/>
      <c r="I80" s="70"/>
      <c r="J80" s="71"/>
      <c r="K80" s="72"/>
      <c r="L80" s="71"/>
      <c r="M80" s="72"/>
      <c r="N80" s="66"/>
      <c r="O80" s="73"/>
      <c r="P80" s="66"/>
      <c r="Q80" s="74"/>
      <c r="R80" s="75"/>
      <c r="S80" s="75">
        <f>O80-Q80</f>
        <v>0</v>
      </c>
    </row>
    <row r="81" spans="1:19" hidden="1">
      <c r="A81" s="13"/>
      <c r="B81" s="13"/>
      <c r="C81" s="14"/>
      <c r="D81" s="15"/>
      <c r="E81" s="14"/>
      <c r="F81" s="15"/>
      <c r="G81" s="16"/>
      <c r="H81" s="14"/>
      <c r="I81" s="22"/>
      <c r="J81" s="17"/>
      <c r="K81" s="18"/>
      <c r="L81" s="23"/>
      <c r="M81" s="18"/>
      <c r="N81" s="14"/>
      <c r="O81" s="21"/>
      <c r="P81" s="14"/>
      <c r="Q81" s="19"/>
      <c r="R81" s="20"/>
      <c r="S81" s="20"/>
    </row>
    <row r="82" spans="1:19">
      <c r="A82" s="46" t="s">
        <v>23</v>
      </c>
      <c r="B82" s="47" t="s">
        <v>17</v>
      </c>
      <c r="C82" s="47" t="s">
        <v>17</v>
      </c>
      <c r="D82" s="47" t="s">
        <v>17</v>
      </c>
      <c r="E82" s="47" t="s">
        <v>17</v>
      </c>
      <c r="F82" s="47" t="s">
        <v>17</v>
      </c>
      <c r="G82" s="47" t="s">
        <v>17</v>
      </c>
      <c r="H82" s="47" t="s">
        <v>17</v>
      </c>
      <c r="I82" s="47" t="s">
        <v>17</v>
      </c>
      <c r="J82" s="47" t="s">
        <v>17</v>
      </c>
      <c r="K82" s="48">
        <f>K76+K79</f>
        <v>0</v>
      </c>
      <c r="L82" s="47" t="s">
        <v>17</v>
      </c>
      <c r="M82" s="48">
        <f>M76+M79</f>
        <v>0</v>
      </c>
      <c r="N82" s="47" t="s">
        <v>17</v>
      </c>
      <c r="O82" s="48">
        <f>O76+O79</f>
        <v>0</v>
      </c>
      <c r="P82" s="47" t="s">
        <v>17</v>
      </c>
      <c r="Q82" s="49">
        <f>Q76+Q79</f>
        <v>0</v>
      </c>
      <c r="R82" s="49">
        <f>R76+R79</f>
        <v>0</v>
      </c>
      <c r="S82" s="49">
        <f>S76+S79</f>
        <v>0</v>
      </c>
    </row>
    <row r="83" spans="1:19" ht="25.5">
      <c r="A83" s="34" t="s">
        <v>24</v>
      </c>
      <c r="B83" s="34"/>
      <c r="C83" s="35"/>
      <c r="D83" s="36"/>
      <c r="E83" s="35"/>
      <c r="F83" s="36"/>
      <c r="G83" s="37"/>
      <c r="H83" s="35"/>
      <c r="I83" s="38"/>
      <c r="J83" s="39"/>
      <c r="K83" s="40">
        <f>SUM(K84:K85)</f>
        <v>0</v>
      </c>
      <c r="L83" s="41"/>
      <c r="M83" s="40">
        <f>SUM(M84:M85)</f>
        <v>0</v>
      </c>
      <c r="N83" s="35"/>
      <c r="O83" s="40">
        <f>SUM(O84:O85)</f>
        <v>0</v>
      </c>
      <c r="P83" s="35"/>
      <c r="Q83" s="40">
        <f>SUM(Q84:Q85)</f>
        <v>0</v>
      </c>
      <c r="R83" s="40">
        <f>SUM(R84:R85)</f>
        <v>0</v>
      </c>
      <c r="S83" s="45">
        <f>O83-Q83</f>
        <v>0</v>
      </c>
    </row>
    <row r="84" spans="1:19">
      <c r="A84" s="65"/>
      <c r="B84" s="65"/>
      <c r="C84" s="66"/>
      <c r="D84" s="67"/>
      <c r="E84" s="66"/>
      <c r="F84" s="68"/>
      <c r="G84" s="69"/>
      <c r="H84" s="66"/>
      <c r="I84" s="70"/>
      <c r="J84" s="71"/>
      <c r="K84" s="72"/>
      <c r="L84" s="71"/>
      <c r="M84" s="72"/>
      <c r="N84" s="66"/>
      <c r="O84" s="73"/>
      <c r="P84" s="66"/>
      <c r="Q84" s="74"/>
      <c r="R84" s="75"/>
      <c r="S84" s="75">
        <f>O84-Q84</f>
        <v>0</v>
      </c>
    </row>
    <row r="85" spans="1:19" hidden="1">
      <c r="A85" s="13"/>
      <c r="B85" s="13"/>
      <c r="C85" s="14"/>
      <c r="D85" s="15"/>
      <c r="E85" s="14"/>
      <c r="F85" s="15"/>
      <c r="G85" s="16"/>
      <c r="H85" s="14"/>
      <c r="I85" s="22"/>
      <c r="J85" s="17"/>
      <c r="K85" s="18"/>
      <c r="L85" s="23"/>
      <c r="M85" s="18"/>
      <c r="N85" s="14"/>
      <c r="O85" s="21"/>
      <c r="P85" s="14"/>
      <c r="Q85" s="19"/>
      <c r="R85" s="20"/>
      <c r="S85" s="20"/>
    </row>
    <row r="86" spans="1:19" ht="25.5">
      <c r="A86" s="34" t="s">
        <v>25</v>
      </c>
      <c r="B86" s="34"/>
      <c r="C86" s="35"/>
      <c r="D86" s="36"/>
      <c r="E86" s="35"/>
      <c r="F86" s="36"/>
      <c r="G86" s="37"/>
      <c r="H86" s="35"/>
      <c r="I86" s="38"/>
      <c r="J86" s="39"/>
      <c r="K86" s="40">
        <f>SUM(K87:K88)</f>
        <v>0</v>
      </c>
      <c r="L86" s="41"/>
      <c r="M86" s="40">
        <f>SUM(M87:M88)</f>
        <v>0</v>
      </c>
      <c r="N86" s="35"/>
      <c r="O86" s="40">
        <f>SUM(O87:O88)</f>
        <v>0</v>
      </c>
      <c r="P86" s="35"/>
      <c r="Q86" s="40">
        <f>SUM(Q87:Q88)</f>
        <v>0</v>
      </c>
      <c r="R86" s="40">
        <f>SUM(R87:R88)</f>
        <v>0</v>
      </c>
      <c r="S86" s="45">
        <f>O86-Q86</f>
        <v>0</v>
      </c>
    </row>
    <row r="87" spans="1:19">
      <c r="A87" s="65"/>
      <c r="B87" s="65"/>
      <c r="C87" s="66"/>
      <c r="D87" s="67"/>
      <c r="E87" s="66"/>
      <c r="F87" s="68"/>
      <c r="G87" s="69"/>
      <c r="H87" s="66"/>
      <c r="I87" s="70"/>
      <c r="J87" s="71"/>
      <c r="K87" s="72"/>
      <c r="L87" s="71"/>
      <c r="M87" s="72"/>
      <c r="N87" s="66"/>
      <c r="O87" s="73"/>
      <c r="P87" s="66"/>
      <c r="Q87" s="74"/>
      <c r="R87" s="75"/>
      <c r="S87" s="75">
        <f>O87-Q87</f>
        <v>0</v>
      </c>
    </row>
    <row r="88" spans="1:19" hidden="1">
      <c r="A88" s="13"/>
      <c r="B88" s="13"/>
      <c r="C88" s="14"/>
      <c r="D88" s="15"/>
      <c r="E88" s="14"/>
      <c r="F88" s="15"/>
      <c r="G88" s="16"/>
      <c r="H88" s="14"/>
      <c r="I88" s="22"/>
      <c r="J88" s="17"/>
      <c r="K88" s="18"/>
      <c r="L88" s="23"/>
      <c r="M88" s="18"/>
      <c r="N88" s="14"/>
      <c r="O88" s="21"/>
      <c r="P88" s="14"/>
      <c r="Q88" s="19"/>
      <c r="R88" s="20"/>
      <c r="S88" s="20"/>
    </row>
    <row r="89" spans="1:19">
      <c r="A89" s="46" t="s">
        <v>26</v>
      </c>
      <c r="B89" s="47" t="s">
        <v>17</v>
      </c>
      <c r="C89" s="47" t="s">
        <v>17</v>
      </c>
      <c r="D89" s="47" t="s">
        <v>17</v>
      </c>
      <c r="E89" s="47" t="s">
        <v>17</v>
      </c>
      <c r="F89" s="47" t="s">
        <v>17</v>
      </c>
      <c r="G89" s="47" t="s">
        <v>17</v>
      </c>
      <c r="H89" s="47" t="s">
        <v>17</v>
      </c>
      <c r="I89" s="47" t="s">
        <v>17</v>
      </c>
      <c r="J89" s="47" t="s">
        <v>17</v>
      </c>
      <c r="K89" s="48">
        <f>K83+K86</f>
        <v>0</v>
      </c>
      <c r="L89" s="47" t="s">
        <v>17</v>
      </c>
      <c r="M89" s="48">
        <f>M83+M86</f>
        <v>0</v>
      </c>
      <c r="N89" s="47" t="s">
        <v>17</v>
      </c>
      <c r="O89" s="48">
        <f>O83+O86</f>
        <v>0</v>
      </c>
      <c r="P89" s="47" t="s">
        <v>17</v>
      </c>
      <c r="Q89" s="49">
        <f>Q83+Q86</f>
        <v>0</v>
      </c>
      <c r="R89" s="49">
        <f>R83+R86</f>
        <v>0</v>
      </c>
      <c r="S89" s="49">
        <f>S83+S86</f>
        <v>0</v>
      </c>
    </row>
    <row r="90" spans="1:19" ht="25.5">
      <c r="A90" s="34" t="s">
        <v>27</v>
      </c>
      <c r="B90" s="35" t="s">
        <v>17</v>
      </c>
      <c r="C90" s="35" t="s">
        <v>17</v>
      </c>
      <c r="D90" s="35" t="s">
        <v>17</v>
      </c>
      <c r="E90" s="35" t="s">
        <v>17</v>
      </c>
      <c r="F90" s="35" t="s">
        <v>17</v>
      </c>
      <c r="G90" s="35" t="s">
        <v>17</v>
      </c>
      <c r="H90" s="35" t="s">
        <v>17</v>
      </c>
      <c r="I90" s="35" t="s">
        <v>17</v>
      </c>
      <c r="J90" s="35" t="s">
        <v>17</v>
      </c>
      <c r="K90" s="43">
        <f>K11+K42+K76+K83</f>
        <v>2859579.2599999993</v>
      </c>
      <c r="L90" s="35" t="s">
        <v>17</v>
      </c>
      <c r="M90" s="43">
        <f>M11+M42+M76+M83</f>
        <v>1516417.64</v>
      </c>
      <c r="N90" s="35" t="s">
        <v>17</v>
      </c>
      <c r="O90" s="43">
        <f>O11+O42+O76+O83</f>
        <v>61923700</v>
      </c>
      <c r="P90" s="35" t="s">
        <v>17</v>
      </c>
      <c r="Q90" s="44">
        <f>Q11+Q42+Q76+Q83</f>
        <v>22750800</v>
      </c>
      <c r="R90" s="44">
        <f>R11+R42+R76+R83</f>
        <v>0</v>
      </c>
      <c r="S90" s="44">
        <f>S11+S42+S76+S83</f>
        <v>39172900</v>
      </c>
    </row>
    <row r="91" spans="1:19" ht="25.5">
      <c r="A91" s="34" t="s">
        <v>28</v>
      </c>
      <c r="B91" s="35" t="s">
        <v>17</v>
      </c>
      <c r="C91" s="35" t="s">
        <v>17</v>
      </c>
      <c r="D91" s="35" t="s">
        <v>17</v>
      </c>
      <c r="E91" s="35" t="s">
        <v>17</v>
      </c>
      <c r="F91" s="35" t="s">
        <v>17</v>
      </c>
      <c r="G91" s="35" t="s">
        <v>17</v>
      </c>
      <c r="H91" s="35" t="s">
        <v>17</v>
      </c>
      <c r="I91" s="35" t="s">
        <v>17</v>
      </c>
      <c r="J91" s="35" t="s">
        <v>17</v>
      </c>
      <c r="K91" s="43">
        <f>K38+K72+K79+K86</f>
        <v>0</v>
      </c>
      <c r="L91" s="35" t="s">
        <v>17</v>
      </c>
      <c r="M91" s="43">
        <f>M38+M72+M79+M86</f>
        <v>0</v>
      </c>
      <c r="N91" s="35" t="s">
        <v>17</v>
      </c>
      <c r="O91" s="43">
        <f>O38+O72+O79+O86</f>
        <v>0</v>
      </c>
      <c r="P91" s="35" t="s">
        <v>17</v>
      </c>
      <c r="Q91" s="44">
        <f>Q38+Q72+Q79+Q86</f>
        <v>0</v>
      </c>
      <c r="R91" s="44">
        <f>R38+R72+R79+R86</f>
        <v>0</v>
      </c>
      <c r="S91" s="44">
        <f>S38+S72+S79+S86</f>
        <v>0</v>
      </c>
    </row>
    <row r="92" spans="1:19">
      <c r="A92" s="46" t="s">
        <v>29</v>
      </c>
      <c r="B92" s="47" t="s">
        <v>17</v>
      </c>
      <c r="C92" s="47" t="s">
        <v>17</v>
      </c>
      <c r="D92" s="47" t="s">
        <v>17</v>
      </c>
      <c r="E92" s="47" t="s">
        <v>17</v>
      </c>
      <c r="F92" s="47" t="s">
        <v>17</v>
      </c>
      <c r="G92" s="47" t="s">
        <v>17</v>
      </c>
      <c r="H92" s="47" t="s">
        <v>17</v>
      </c>
      <c r="I92" s="47" t="s">
        <v>17</v>
      </c>
      <c r="J92" s="47" t="s">
        <v>17</v>
      </c>
      <c r="K92" s="48">
        <f>K90+K91</f>
        <v>2859579.2599999993</v>
      </c>
      <c r="L92" s="47" t="s">
        <v>17</v>
      </c>
      <c r="M92" s="48">
        <f>M90+M91</f>
        <v>1516417.64</v>
      </c>
      <c r="N92" s="47" t="s">
        <v>17</v>
      </c>
      <c r="O92" s="48">
        <f>O90+O91</f>
        <v>61923700</v>
      </c>
      <c r="P92" s="47" t="s">
        <v>17</v>
      </c>
      <c r="Q92" s="49">
        <f>Q90+Q91</f>
        <v>22750800</v>
      </c>
      <c r="R92" s="49">
        <f>R90+R91</f>
        <v>0</v>
      </c>
      <c r="S92" s="49">
        <f>S90+S91</f>
        <v>39172900</v>
      </c>
    </row>
  </sheetData>
  <mergeCells count="22">
    <mergeCell ref="A3:S3"/>
    <mergeCell ref="A7:C7"/>
    <mergeCell ref="O8:O9"/>
    <mergeCell ref="I8:I9"/>
    <mergeCell ref="J1:S1"/>
    <mergeCell ref="J8:J9"/>
    <mergeCell ref="K8:K9"/>
    <mergeCell ref="L8:L9"/>
    <mergeCell ref="M8:M9"/>
    <mergeCell ref="R8:R9"/>
    <mergeCell ref="A5:B5"/>
    <mergeCell ref="A8:A9"/>
    <mergeCell ref="H8:H9"/>
    <mergeCell ref="B8:D8"/>
    <mergeCell ref="E8:F8"/>
    <mergeCell ref="Q8:Q9"/>
    <mergeCell ref="G8:G9"/>
    <mergeCell ref="C5:S5"/>
    <mergeCell ref="C6:E6"/>
    <mergeCell ref="S8:S9"/>
    <mergeCell ref="N8:N9"/>
    <mergeCell ref="P8:P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 Саныч Артамонов</dc:creator>
  <cp:lastModifiedBy>SYSTEM</cp:lastModifiedBy>
  <dcterms:created xsi:type="dcterms:W3CDTF">2019-12-27T14:17:30Z</dcterms:created>
  <dcterms:modified xsi:type="dcterms:W3CDTF">2020-04-10T06:24:50Z</dcterms:modified>
</cp:coreProperties>
</file>