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335" windowHeight="7680" activeTab="0"/>
  </bookViews>
  <sheets>
    <sheet name="приложение 1" sheetId="1" r:id="rId1"/>
  </sheets>
  <definedNames>
    <definedName name="_xlnm.Print_Titles" localSheetId="0">'приложение 1'!$3:$5</definedName>
    <definedName name="_xlnm.Print_Area" localSheetId="0">'приложение 1'!$A$1:$F$128</definedName>
  </definedNames>
  <calcPr fullCalcOnLoad="1"/>
</workbook>
</file>

<file path=xl/sharedStrings.xml><?xml version="1.0" encoding="utf-8"?>
<sst xmlns="http://schemas.openxmlformats.org/spreadsheetml/2006/main" count="293" uniqueCount="228">
  <si>
    <t>Наименование</t>
  </si>
  <si>
    <t>Код бюджетной классификации</t>
  </si>
  <si>
    <t>% исполне-ния</t>
  </si>
  <si>
    <t xml:space="preserve">ДОХОДЫ, ВСЕГО                      </t>
  </si>
  <si>
    <t>Управление федерального казначейства по Новгородской  области</t>
  </si>
  <si>
    <t xml:space="preserve">Управление Федеральной налоговой  службы России по Новгородской области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</si>
  <si>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</si>
  <si>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</si>
  <si>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</si>
  <si>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</si>
  <si>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</si>
  <si>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</si>
  <si>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</si>
  <si>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</si>
  <si>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государственной регистрации, кадастра и картографии по Новгородской области</t>
  </si>
  <si>
    <t>Прочие доходы от компенсации затрат бюджетов муниципальных районов</t>
  </si>
  <si>
    <t>Комитет финансов Администрации Валдайского муниципального района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</si>
  <si>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</si>
  <si>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Администрация Валдайского муниципального района</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</si>
  <si>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</si>
  <si>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администратора поступлений</t>
  </si>
  <si>
    <t>048</t>
  </si>
  <si>
    <t>Доходы, утвержденные законом о бюджете, нормативными правовыми актами о бюджете (руб.)</t>
  </si>
  <si>
    <t>Кассовое исполнение (руб.)</t>
  </si>
  <si>
    <t>11201010010000120</t>
  </si>
  <si>
    <t>11201030010000120</t>
  </si>
  <si>
    <t>100</t>
  </si>
  <si>
    <t>141</t>
  </si>
  <si>
    <t>10102010010000110</t>
  </si>
  <si>
    <t>10102020010000110</t>
  </si>
  <si>
    <t>10102030010000110</t>
  </si>
  <si>
    <t>10102040010000110</t>
  </si>
  <si>
    <t>10502010020000110</t>
  </si>
  <si>
    <t>10502020020000110</t>
  </si>
  <si>
    <t>10503010010000110</t>
  </si>
  <si>
    <t>10504020020000110</t>
  </si>
  <si>
    <t>188</t>
  </si>
  <si>
    <t>11105035050000120</t>
  </si>
  <si>
    <t>900</t>
  </si>
  <si>
    <t>11107015050000120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</si>
  <si>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</si>
  <si>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</si>
  <si>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11302995050000130</t>
  </si>
  <si>
    <t>182</t>
  </si>
  <si>
    <t>доходов бюджета муниципального района</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</si>
  <si>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</si>
  <si>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</si>
  <si>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Комитет охотничьего и рыбного хозяйства Новгородской области</t>
  </si>
  <si>
    <t>11105013050000120</t>
  </si>
  <si>
    <t>11105013130000120</t>
  </si>
  <si>
    <t>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</si>
  <si>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</si>
  <si>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11705050050000180</t>
  </si>
  <si>
    <t>Налог, взимаемый с налогоплательщиков, выбравших в качестве объекта налогообложения доходы</t>
  </si>
  <si>
    <t>Министерство природных ресурсов лесного хозяйства и экологии Новгородской области</t>
  </si>
  <si>
    <t>846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</si>
  <si>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межселеных территорий муниципальных районов, а также средства от продажи права на заключение договоров аренды указанных земельных участков</t>
  </si>
  <si>
    <t>11406013130000430</t>
  </si>
  <si>
    <t>Субвенции бюджетам муниципальных районов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осуществляемое образовательными организациями,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</si>
  <si>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</si>
  <si>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Субвенции бюджетам муниципальных районов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</si>
  <si>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</si>
  <si>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</si>
  <si>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Субсидии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</si>
  <si>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Субсидии бюджетам муниципальных районов и городского округа на приобретение или изготовление бланков документов об образовании и (или) о квалификации</t>
  </si>
  <si>
    <t>20229999057212150</t>
  </si>
  <si>
    <t>20229999057208150</t>
  </si>
  <si>
    <t>20229999057153150</t>
  </si>
  <si>
    <t>20229999057151150</t>
  </si>
  <si>
    <t>20225519050000150</t>
  </si>
  <si>
    <t>20225497050000150</t>
  </si>
  <si>
    <t>20225467050000150</t>
  </si>
  <si>
    <t>20225097050000150</t>
  </si>
  <si>
    <t>20229999057230150</t>
  </si>
  <si>
    <t>20230021050000150</t>
  </si>
  <si>
    <t>20230024057004150</t>
  </si>
  <si>
    <t>20230024057006150</t>
  </si>
  <si>
    <t>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</si>
  <si>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20230024057010150</t>
  </si>
  <si>
    <t>20230024057028150</t>
  </si>
  <si>
    <t>20230024057050150</t>
  </si>
  <si>
    <t>Субвенции бюджетам муниципальных районов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</si>
  <si>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20230024057057150</t>
  </si>
  <si>
    <t>20230024057060150</t>
  </si>
  <si>
    <t>Субвенции бюджетам муниципальных районов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</si>
  <si>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20230024057065150</t>
  </si>
  <si>
    <t>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</si>
  <si>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20230027050000150</t>
  </si>
  <si>
    <t>20230029050000150</t>
  </si>
  <si>
    <t>20235082050000150</t>
  </si>
  <si>
    <t>20235118050000150</t>
  </si>
  <si>
    <t>20235120050000150</t>
  </si>
  <si>
    <t>20235930050000150</t>
  </si>
  <si>
    <t>20240014050000150</t>
  </si>
  <si>
    <t>20249999057134150</t>
  </si>
  <si>
    <t>20249999057141150</t>
  </si>
  <si>
    <t>21925020050000150</t>
  </si>
  <si>
    <t>21960010050000150</t>
  </si>
  <si>
    <t>Генеральная прокуратура Российской Федерации</t>
  </si>
  <si>
    <t>415</t>
  </si>
  <si>
    <t>912</t>
  </si>
  <si>
    <t>Невыясненные поступления, зачисляемые в бюджеты муниципальных районов</t>
  </si>
  <si>
    <t>892</t>
  </si>
  <si>
    <t>Министерство государственного управления по Новгородской области</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</si>
  <si>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</si>
  <si>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</si>
  <si>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</si>
  <si>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</si>
  <si>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</si>
  <si>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</si>
  <si>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</si>
  <si>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</si>
  <si>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</si>
  <si>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</si>
  <si>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</si>
  <si>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10501011010000110</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</si>
  <si>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</si>
  <si>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</si>
  <si>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10803010010000110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</si>
  <si>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</si>
  <si>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11201041010000120</t>
  </si>
  <si>
    <t>Плата за размещение отходов производства</t>
  </si>
  <si>
    <t>Прочие неналоговые доходы бюджетов муниципальных районов</t>
  </si>
  <si>
    <t>11105075050000120</t>
  </si>
  <si>
    <t>Доходы от сдачи в аренду имущества, составляющего казну муниципальных районов (за исключением земельных участков)</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</si>
  <si>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</si>
  <si>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</si>
  <si>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</si>
  <si>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</si>
  <si>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</si>
  <si>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</si>
  <si>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</si>
  <si>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</si>
  <si>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878</t>
  </si>
  <si>
    <t>321</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</si>
  <si>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</si>
  <si>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</si>
  <si>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</si>
  <si>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</si>
  <si>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917</t>
  </si>
  <si>
    <t>Комитет записи актов гражданского состояния и организационного обеспечения деятельности мировых судей Новгородской области</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</si>
  <si>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</si>
  <si>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</si>
  <si>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</si>
  <si>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</si>
  <si>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</si>
  <si>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</si>
  <si>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</si>
  <si>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</si>
  <si>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</si>
  <si>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</si>
  <si>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</si>
  <si>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</si>
  <si>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</si>
  <si>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</si>
  <si>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</si>
  <si>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</si>
  <si>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</si>
  <si>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</si>
  <si>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20215002050000150</t>
  </si>
  <si>
    <t>Дотация бюджетам муниципальных районов на поддержку мер по обеспечению сбалансированности бюджетов</t>
  </si>
  <si>
    <t>20225169050000150</t>
  </si>
  <si>
    <t>20225210050000150</t>
  </si>
  <si>
    <t xml:space="preserve">Cубсидия бюджетам муниципальных районов и городского округа на внедрение целевой модели цифровой образовательной среды в общеобразовательных организациях </t>
  </si>
  <si>
    <t>20225304050000150</t>
  </si>
  <si>
    <t>20230024057002150</t>
  </si>
  <si>
    <t>20235303050000150</t>
  </si>
  <si>
    <t>20245453050000150</t>
  </si>
  <si>
    <t>20249001050000150</t>
  </si>
  <si>
    <t>20249999057032150</t>
  </si>
  <si>
    <t>20249999057137150</t>
  </si>
  <si>
    <t>20249999057138150</t>
  </si>
  <si>
    <t>20249999057202150</t>
  </si>
  <si>
    <t>20249999057224150</t>
  </si>
  <si>
    <t>20249999057225150</t>
  </si>
  <si>
    <t>20249999057226150</t>
  </si>
  <si>
    <t>20249999057603150</t>
  </si>
  <si>
    <t>Иные межбюджетные трансферты бюджетам муниципальных районов области на создание виртуальных концертных залов</t>
  </si>
  <si>
    <t xml:space="preserve">Иные межбюджетные трансферты бюджетам муниципальных районов, городского округа Новгородской области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коплекса неблагоприятных метеорологических явлений, связанных с выпадением обильных осадков на территории Новгородской области в ноябре 2019 года </t>
  </si>
  <si>
    <t>Иные межбюджетные трансферты бюджетам муниципальных районов Новгородской области на благоустройство игровых площадок образовательных организаций, реализующих программы дошкольного образования</t>
  </si>
  <si>
    <t>Иные межбюджетные трансферты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</si>
  <si>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Иные межбюджетные трансферты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</si>
  <si>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Иные межбюджетные трансферты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</si>
  <si>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Иные межбюджетные трансферты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</si>
  <si>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Иные межбюджетные трансферты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t>
  </si>
  <si>
    <t>Иные межбюджетные трансферты бюджетам муниципальных районов, городского округа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</si>
  <si>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Иные межбюджетные трансферты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</si>
  <si>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Иные межбюджетные трансферты бюджетам муниципальных образований Новгородской области, достигших установленных значений показателей индекса качества городской среды</t>
  </si>
  <si>
    <t xml:space="preserve">Субвенции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 </t>
  </si>
  <si>
    <t>Субвенции бюджетам муниципальных районов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</si>
  <si>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</si>
  <si>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Субвенции бюджетам муниципальных районов и городского округа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</si>
  <si>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</si>
  <si>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</si>
  <si>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Субвенции бюджетам муниципальных районов для предоставления ее бюджетам поселений на осуществление государственных полномочий по первичному воинскому учету на территориях, где отсутствуют военные комиссариаты</t>
  </si>
  <si>
    <t>Субвенции бюджетам муниципальных районов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</si>
  <si>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Иные межбюджетные трансферты из федерального бюджета)</t>
  </si>
  <si>
    <t xml:space="preserve">Субвенции бюджетам муниципальных районов и городского округа Новгородской области на осуществление отдельных государственных полномочий в сфере государственной регистрации актов гражданского состояния  </t>
  </si>
  <si>
    <t>Субсидии бюджетам муниципальных районов для реализации основных и дополнительных общеобразовательных программ цифрового и гумманитарного профилей в общеобразовательных организациях, расположенных в сельской местности и малых городах</t>
  </si>
  <si>
    <t>Субсидии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</si>
  <si>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 человек</t>
  </si>
  <si>
    <t>Субсидии бюджетам муниципальных районов и городского округа Новгородской области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</si>
  <si>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Субсидии бюджетам муниципальных районов, городского округа области на поддержку отрасли культуры</t>
  </si>
  <si>
    <t xml:space="preserve">Субсидии бюджетам муниципальных районов и городского округа на формирование муниципальных дорожных фондов </t>
  </si>
  <si>
    <t xml:space="preserve">Субсидии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 </t>
  </si>
  <si>
    <t>Субсидии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</si>
  <si>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21805020050000150</t>
  </si>
  <si>
    <t>Доходы бюджетов муниципальных районов от возврата автономными учреждениями остатков субсидий прошлых лет</t>
  </si>
  <si>
    <t xml:space="preserve">Управление Федеральной службы по надзору в сфере защиты прав потребителей и благополучия человека по Новгородской области                  </t>
  </si>
  <si>
    <t xml:space="preserve">Плата за сбросы загрязняющих веществ в водные объекты                  </t>
  </si>
  <si>
    <t xml:space="preserve">Плата за выбросы загрязняющих веществ в атмосферный воздух стационарными объектами                        </t>
  </si>
  <si>
    <t xml:space="preserve">Управление Федеральной службы по   надзору в сфере природопользования по Новгородской области            </t>
  </si>
  <si>
    <t>Земельный налог (по обязательствам, возникшим до 1 января 2006 года), мобилизуемый на межселенных территориях</t>
  </si>
  <si>
    <t>10904053050000110</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</si>
  <si>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</si>
  <si>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</si>
  <si>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</si>
  <si>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</si>
  <si>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11701050050000180</t>
  </si>
  <si>
    <t>874</t>
  </si>
  <si>
    <t>Муниципальное казенное учреждение комитет образования Администрации Валдайского муниципального района</t>
  </si>
  <si>
    <t>21805030050000180</t>
  </si>
  <si>
    <t>Доходы бюджетов муниципальных районов от возврата иными организациями остатков субсидий прошлых лет</t>
  </si>
  <si>
    <t>Управление Министерства внутренних дел России по Новгородской области</t>
  </si>
  <si>
    <t>916</t>
  </si>
  <si>
    <t>Администрация Губернатора Новгородской области</t>
  </si>
  <si>
    <t>Доходы бюджета муниципального района за 2020 год по кодам классификации доходов бюджета</t>
  </si>
  <si>
    <t>Приложение 1                                                                                                                к решению Думы муниципального района от 27.05.2021 №57         «Об исполнении бюджета Валдайского муниципального района за 2020 год»</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</si>
</sst>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
    <numFmt numFmtId="179" formatCode="#,##0.00&quot;р.&quot;"/>
    <numFmt numFmtId="180" formatCode="000000"/>
    <numFmt numFmtId="181" formatCode="[$-FC19]d\ mmmm\ yyyy\ &quot;г.&quot;"/>
  </numFmts>
  <fonts count="46">
    <font>
      <sz val="11"/>
      <color theme="1"/>
      <name val="Calibri"/>
      <family val="2"/>
    </font>
    <font>
      <sz val="11"/>
      <color indexed="8"/>
      <name val="Calibri"/>
      <family val="2"/>
    </font>
    <font>
      <sz val="10"/>
      <color indexed="8"/>
      <name val="Arial"/>
      <family val="2"/>
    </font>
    <font>
      <b/>
      <sz val="10"/>
      <color indexed="8"/>
      <name val="Arial"/>
      <family val="2"/>
    </font>
    <font>
      <sz val="11"/>
      <color indexed="8"/>
      <name val="Arial"/>
      <family val="2"/>
    </font>
    <font>
      <b/>
      <sz val="12"/>
      <color indexed="8"/>
      <name val="Arial"/>
      <family val="2"/>
    </font>
    <font>
      <sz val="8"/>
      <name val="Calibri"/>
      <family val="2"/>
    </font>
    <font>
      <sz val="10"/>
      <name val="Arial Cyr"/>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2"/>
      <color indexed="8"/>
      <name val="Times New Roman"/>
      <family val="1"/>
    </font>
    <font>
      <sz val="10"/>
      <color indexed="8"/>
      <name val="Arial Cyr"/>
      <family val="0"/>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9" fillId="17" borderId="0" applyNumberFormat="0" applyBorder="0" applyAlignment="0" applyProtection="0"/>
    <xf numFmtId="0" fontId="28" fillId="27" borderId="0" applyNumberFormat="0" applyBorder="0" applyAlignment="0" applyProtection="0"/>
    <xf numFmtId="0" fontId="9" fillId="19" borderId="0" applyNumberFormat="0" applyBorder="0" applyAlignment="0" applyProtection="0"/>
    <xf numFmtId="0" fontId="28" fillId="28" borderId="0" applyNumberFormat="0" applyBorder="0" applyAlignment="0" applyProtection="0"/>
    <xf numFmtId="0" fontId="9"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9" fillId="33" borderId="0" applyNumberFormat="0" applyBorder="0" applyAlignment="0" applyProtection="0"/>
    <xf numFmtId="49" fontId="29" fillId="0" borderId="1">
      <alignment horizontal="left" vertical="top" wrapText="1"/>
      <protection/>
    </xf>
    <xf numFmtId="4" fontId="29" fillId="0" borderId="1">
      <alignment horizontal="right" vertical="top" shrinkToFit="1"/>
      <protection/>
    </xf>
    <xf numFmtId="0" fontId="28" fillId="34" borderId="0" applyNumberFormat="0" applyBorder="0" applyAlignment="0" applyProtection="0"/>
    <xf numFmtId="0" fontId="9" fillId="35" borderId="0" applyNumberFormat="0" applyBorder="0" applyAlignment="0" applyProtection="0"/>
    <xf numFmtId="0" fontId="28" fillId="36"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39" borderId="0" applyNumberFormat="0" applyBorder="0" applyAlignment="0" applyProtection="0"/>
    <xf numFmtId="0" fontId="28" fillId="40" borderId="0" applyNumberFormat="0" applyBorder="0" applyAlignment="0" applyProtection="0"/>
    <xf numFmtId="0" fontId="9" fillId="29" borderId="0" applyNumberFormat="0" applyBorder="0" applyAlignment="0" applyProtection="0"/>
    <xf numFmtId="0" fontId="28" fillId="41"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9" fillId="43" borderId="0" applyNumberFormat="0" applyBorder="0" applyAlignment="0" applyProtection="0"/>
    <xf numFmtId="0" fontId="30" fillId="44" borderId="2" applyNumberFormat="0" applyAlignment="0" applyProtection="0"/>
    <xf numFmtId="0" fontId="10" fillId="13" borderId="3" applyNumberFormat="0" applyAlignment="0" applyProtection="0"/>
    <xf numFmtId="0" fontId="31" fillId="45" borderId="4" applyNumberFormat="0" applyAlignment="0" applyProtection="0"/>
    <xf numFmtId="0" fontId="11" fillId="46" borderId="5" applyNumberFormat="0" applyAlignment="0" applyProtection="0"/>
    <xf numFmtId="0" fontId="32" fillId="45" borderId="2" applyNumberFormat="0" applyAlignment="0" applyProtection="0"/>
    <xf numFmtId="0" fontId="12" fillId="46"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6" applyNumberFormat="0" applyFill="0" applyAlignment="0" applyProtection="0"/>
    <xf numFmtId="0" fontId="13" fillId="0" borderId="7" applyNumberFormat="0" applyFill="0" applyAlignment="0" applyProtection="0"/>
    <xf numFmtId="0" fontId="34" fillId="0" borderId="8" applyNumberFormat="0" applyFill="0" applyAlignment="0" applyProtection="0"/>
    <xf numFmtId="0" fontId="14" fillId="0" borderId="9" applyNumberFormat="0" applyFill="0" applyAlignment="0" applyProtection="0"/>
    <xf numFmtId="0" fontId="35" fillId="0" borderId="10" applyNumberFormat="0" applyFill="0" applyAlignment="0" applyProtection="0"/>
    <xf numFmtId="0" fontId="15" fillId="0" borderId="11"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0" borderId="12" applyNumberFormat="0" applyFill="0" applyAlignment="0" applyProtection="0"/>
    <xf numFmtId="0" fontId="16" fillId="0" borderId="13" applyNumberFormat="0" applyFill="0" applyAlignment="0" applyProtection="0"/>
    <xf numFmtId="0" fontId="37" fillId="47" borderId="14" applyNumberFormat="0" applyAlignment="0" applyProtection="0"/>
    <xf numFmtId="0" fontId="17" fillId="48" borderId="15" applyNumberFormat="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49" borderId="0" applyNumberFormat="0" applyBorder="0" applyAlignment="0" applyProtection="0"/>
    <xf numFmtId="0" fontId="19" fillId="50" borderId="0" applyNumberFormat="0" applyBorder="0" applyAlignment="0" applyProtection="0"/>
    <xf numFmtId="0" fontId="7" fillId="0" borderId="0">
      <alignment/>
      <protection/>
    </xf>
    <xf numFmtId="0" fontId="1" fillId="0" borderId="0">
      <alignment/>
      <protection/>
    </xf>
    <xf numFmtId="0" fontId="40" fillId="51" borderId="0" applyNumberFormat="0" applyBorder="0" applyAlignment="0" applyProtection="0"/>
    <xf numFmtId="0" fontId="20" fillId="5" borderId="0" applyNumberFormat="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1" fillId="52" borderId="16" applyNumberFormat="0" applyFont="0" applyAlignment="0" applyProtection="0"/>
    <xf numFmtId="0" fontId="1" fillId="53" borderId="17" applyNumberFormat="0" applyFont="0" applyAlignment="0" applyProtection="0"/>
    <xf numFmtId="9" fontId="1" fillId="0" borderId="0" applyFont="0" applyFill="0" applyBorder="0" applyAlignment="0" applyProtection="0"/>
    <xf numFmtId="0" fontId="42" fillId="0" borderId="18" applyNumberFormat="0" applyFill="0" applyAlignment="0" applyProtection="0"/>
    <xf numFmtId="0" fontId="22" fillId="0" borderId="19"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54" borderId="0" applyNumberFormat="0" applyBorder="0" applyAlignment="0" applyProtection="0"/>
    <xf numFmtId="0" fontId="24" fillId="7" borderId="0" applyNumberFormat="0" applyBorder="0" applyAlignment="0" applyProtection="0"/>
  </cellStyleXfs>
  <cellXfs count="58">
    <xf numFmtId="0" fontId="0" fillId="0" borderId="0" xfId="0" applyFont="1" applyAlignment="1">
      <alignment/>
    </xf>
    <xf numFmtId="49" fontId="4" fillId="55" borderId="0" xfId="0" applyNumberFormat="1" applyFont="1" applyFill="1" applyBorder="1" applyAlignment="1">
      <alignment/>
    </xf>
    <xf numFmtId="0" fontId="3" fillId="55" borderId="20" xfId="0" applyFont="1" applyFill="1" applyBorder="1" applyAlignment="1">
      <alignment vertical="top" wrapText="1"/>
    </xf>
    <xf numFmtId="49" fontId="3" fillId="55" borderId="20" xfId="0" applyNumberFormat="1" applyFont="1" applyFill="1" applyBorder="1" applyAlignment="1">
      <alignment horizontal="center" vertical="center" wrapText="1"/>
    </xf>
    <xf numFmtId="4" fontId="4" fillId="55" borderId="0" xfId="0" applyNumberFormat="1" applyFont="1" applyFill="1" applyBorder="1" applyAlignment="1">
      <alignment/>
    </xf>
    <xf numFmtId="0" fontId="8" fillId="55" borderId="20" xfId="89" applyNumberFormat="1" applyFont="1" applyFill="1" applyBorder="1" applyAlignment="1" applyProtection="1">
      <alignment horizontal="left" vertical="top" wrapText="1"/>
      <protection/>
    </xf>
    <xf numFmtId="0" fontId="8" fillId="55" borderId="20" xfId="89" applyNumberFormat="1" applyFont="1" applyFill="1" applyBorder="1" applyAlignment="1" applyProtection="1">
      <alignment horizontal="center" vertical="center" wrapText="1"/>
      <protection/>
    </xf>
    <xf numFmtId="49" fontId="8" fillId="55" borderId="20" xfId="89" applyNumberFormat="1" applyFont="1" applyFill="1" applyBorder="1" applyAlignment="1" applyProtection="1">
      <alignment horizontal="center" vertical="center"/>
      <protection locked="0"/>
    </xf>
    <xf numFmtId="4" fontId="8" fillId="55" borderId="20" xfId="89" applyNumberFormat="1" applyFont="1" applyFill="1" applyBorder="1" applyAlignment="1" applyProtection="1">
      <alignment horizontal="right" vertical="center"/>
      <protection locked="0"/>
    </xf>
    <xf numFmtId="178" fontId="8" fillId="55" borderId="20" xfId="89" applyNumberFormat="1" applyFont="1" applyFill="1" applyBorder="1" applyAlignment="1" applyProtection="1">
      <alignment horizontal="right" vertical="center"/>
      <protection/>
    </xf>
    <xf numFmtId="4" fontId="3" fillId="55" borderId="20" xfId="0" applyNumberFormat="1" applyFont="1" applyFill="1" applyBorder="1" applyAlignment="1">
      <alignment horizontal="right" vertical="center" wrapText="1"/>
    </xf>
    <xf numFmtId="176" fontId="3" fillId="55" borderId="20" xfId="0" applyNumberFormat="1" applyFont="1" applyFill="1" applyBorder="1" applyAlignment="1">
      <alignment horizontal="right" vertical="center" wrapText="1"/>
    </xf>
    <xf numFmtId="49" fontId="2" fillId="55" borderId="0" xfId="0" applyNumberFormat="1" applyFont="1" applyFill="1" applyBorder="1" applyAlignment="1">
      <alignment vertical="top"/>
    </xf>
    <xf numFmtId="49" fontId="2" fillId="55" borderId="0" xfId="0" applyNumberFormat="1" applyFont="1" applyFill="1" applyBorder="1" applyAlignment="1">
      <alignment/>
    </xf>
    <xf numFmtId="49" fontId="2" fillId="55" borderId="20" xfId="0" applyNumberFormat="1" applyFont="1" applyFill="1" applyBorder="1" applyAlignment="1">
      <alignment horizontal="center" vertical="center" textRotation="90" wrapText="1"/>
    </xf>
    <xf numFmtId="49" fontId="2" fillId="55" borderId="20" xfId="0" applyNumberFormat="1" applyFont="1" applyFill="1" applyBorder="1" applyAlignment="1">
      <alignment horizontal="center" vertical="center" wrapText="1"/>
    </xf>
    <xf numFmtId="0" fontId="2" fillId="55" borderId="20" xfId="0" applyFont="1" applyFill="1" applyBorder="1" applyAlignment="1">
      <alignment horizontal="center" vertical="top" wrapText="1"/>
    </xf>
    <xf numFmtId="49" fontId="2" fillId="55" borderId="20" xfId="0" applyNumberFormat="1" applyFont="1" applyFill="1" applyBorder="1" applyAlignment="1">
      <alignment horizontal="center" vertical="top" wrapText="1"/>
    </xf>
    <xf numFmtId="0" fontId="2" fillId="55" borderId="20" xfId="0" applyFont="1" applyFill="1" applyBorder="1" applyAlignment="1">
      <alignment horizontal="center" vertical="center" wrapText="1"/>
    </xf>
    <xf numFmtId="49" fontId="3" fillId="55" borderId="20" xfId="0" applyNumberFormat="1" applyFont="1" applyFill="1" applyBorder="1" applyAlignment="1">
      <alignment vertical="top" wrapText="1"/>
    </xf>
    <xf numFmtId="0" fontId="3" fillId="55" borderId="21" xfId="0" applyFont="1" applyFill="1" applyBorder="1" applyAlignment="1">
      <alignment vertical="top" wrapText="1"/>
    </xf>
    <xf numFmtId="0" fontId="2" fillId="55" borderId="21" xfId="0" applyFont="1" applyFill="1" applyBorder="1" applyAlignment="1">
      <alignment vertical="top" wrapText="1"/>
    </xf>
    <xf numFmtId="0" fontId="2" fillId="55" borderId="20" xfId="0" applyFont="1" applyFill="1" applyBorder="1" applyAlignment="1">
      <alignment vertical="top" wrapText="1"/>
    </xf>
    <xf numFmtId="49" fontId="2" fillId="55" borderId="21" xfId="0" applyNumberFormat="1" applyFont="1" applyFill="1" applyBorder="1" applyAlignment="1">
      <alignment horizontal="center" vertical="center" wrapText="1"/>
    </xf>
    <xf numFmtId="4" fontId="45" fillId="55" borderId="21" xfId="0" applyNumberFormat="1" applyFont="1" applyFill="1" applyBorder="1" applyAlignment="1">
      <alignment horizontal="right" vertical="center" wrapText="1"/>
    </xf>
    <xf numFmtId="176" fontId="2" fillId="55" borderId="21" xfId="0" applyNumberFormat="1" applyFont="1" applyFill="1" applyBorder="1" applyAlignment="1">
      <alignment horizontal="right" vertical="center" wrapText="1"/>
    </xf>
    <xf numFmtId="0" fontId="2" fillId="55" borderId="22" xfId="0" applyFont="1" applyFill="1" applyBorder="1" applyAlignment="1">
      <alignment vertical="top" wrapText="1"/>
    </xf>
    <xf numFmtId="4" fontId="45" fillId="55" borderId="20" xfId="0" applyNumberFormat="1" applyFont="1" applyFill="1" applyBorder="1" applyAlignment="1">
      <alignment horizontal="right" vertical="center" wrapText="1"/>
    </xf>
    <xf numFmtId="176" fontId="2" fillId="55" borderId="20" xfId="0" applyNumberFormat="1" applyFont="1" applyFill="1" applyBorder="1" applyAlignment="1">
      <alignment horizontal="right" vertical="center" wrapText="1"/>
    </xf>
    <xf numFmtId="49" fontId="3" fillId="55" borderId="20" xfId="0" applyNumberFormat="1" applyFont="1" applyFill="1" applyBorder="1" applyAlignment="1">
      <alignment vertical="center" wrapText="1"/>
    </xf>
    <xf numFmtId="49" fontId="25" fillId="55" borderId="0" xfId="0" applyNumberFormat="1" applyFont="1" applyFill="1" applyBorder="1" applyAlignment="1">
      <alignment/>
    </xf>
    <xf numFmtId="176" fontId="2" fillId="55" borderId="23" xfId="0" applyNumberFormat="1" applyFont="1" applyFill="1" applyBorder="1" applyAlignment="1">
      <alignment horizontal="right" vertical="center" wrapText="1"/>
    </xf>
    <xf numFmtId="176" fontId="2" fillId="55" borderId="24" xfId="0" applyNumberFormat="1" applyFont="1" applyFill="1" applyBorder="1" applyAlignment="1">
      <alignment horizontal="right" vertical="center" wrapText="1"/>
    </xf>
    <xf numFmtId="4" fontId="2" fillId="55" borderId="20" xfId="0" applyNumberFormat="1" applyFont="1" applyFill="1" applyBorder="1" applyAlignment="1">
      <alignment horizontal="right" vertical="center" wrapText="1"/>
    </xf>
    <xf numFmtId="4" fontId="29" fillId="55" borderId="1" xfId="52" applyNumberFormat="1" applyFill="1" applyAlignment="1" applyProtection="1">
      <alignment horizontal="right" vertical="center" shrinkToFit="1"/>
      <protection/>
    </xf>
    <xf numFmtId="4" fontId="4" fillId="55" borderId="0" xfId="0" applyNumberFormat="1" applyFont="1" applyFill="1" applyBorder="1" applyAlignment="1">
      <alignment horizontal="center" vertical="center"/>
    </xf>
    <xf numFmtId="4" fontId="2" fillId="55" borderId="0" xfId="0" applyNumberFormat="1" applyFont="1" applyFill="1" applyBorder="1" applyAlignment="1">
      <alignment vertical="center"/>
    </xf>
    <xf numFmtId="0" fontId="29" fillId="55" borderId="1" xfId="51" applyNumberFormat="1" applyFill="1" applyProtection="1">
      <alignment horizontal="left" vertical="top" wrapText="1"/>
      <protection/>
    </xf>
    <xf numFmtId="49" fontId="29" fillId="55" borderId="1" xfId="51" applyFill="1" applyProtection="1">
      <alignment horizontal="left" vertical="top" wrapText="1"/>
      <protection/>
    </xf>
    <xf numFmtId="49" fontId="29" fillId="55" borderId="1" xfId="51" applyNumberFormat="1" applyFill="1" applyProtection="1">
      <alignment horizontal="left" vertical="top" wrapText="1"/>
      <protection/>
    </xf>
    <xf numFmtId="49" fontId="3" fillId="55" borderId="20" xfId="0" applyNumberFormat="1" applyFont="1" applyFill="1" applyBorder="1" applyAlignment="1">
      <alignment horizontal="center" vertical="top"/>
    </xf>
    <xf numFmtId="49" fontId="3" fillId="55" borderId="20" xfId="0" applyNumberFormat="1" applyFont="1" applyFill="1" applyBorder="1" applyAlignment="1">
      <alignment vertical="top"/>
    </xf>
    <xf numFmtId="49" fontId="2" fillId="55" borderId="20" xfId="0" applyNumberFormat="1" applyFont="1" applyFill="1" applyBorder="1" applyAlignment="1">
      <alignment vertical="center"/>
    </xf>
    <xf numFmtId="49" fontId="4" fillId="55" borderId="0" xfId="0" applyNumberFormat="1" applyFont="1" applyFill="1" applyBorder="1" applyAlignment="1">
      <alignment vertical="top"/>
    </xf>
    <xf numFmtId="49" fontId="4" fillId="55" borderId="0" xfId="0" applyNumberFormat="1" applyFont="1" applyFill="1" applyBorder="1" applyAlignment="1">
      <alignment vertical="center"/>
    </xf>
    <xf numFmtId="0" fontId="2" fillId="55" borderId="0" xfId="0" applyFont="1" applyFill="1" applyBorder="1" applyAlignment="1">
      <alignment vertical="top" wrapText="1"/>
    </xf>
    <xf numFmtId="176" fontId="2" fillId="55" borderId="25" xfId="0" applyNumberFormat="1" applyFont="1" applyFill="1" applyBorder="1" applyAlignment="1">
      <alignment horizontal="right" vertical="center" wrapText="1"/>
    </xf>
    <xf numFmtId="49" fontId="2" fillId="55" borderId="20" xfId="0" applyNumberFormat="1" applyFont="1" applyFill="1" applyBorder="1" applyAlignment="1">
      <alignment horizontal="center" vertical="center"/>
    </xf>
    <xf numFmtId="49" fontId="3" fillId="55" borderId="21" xfId="0" applyNumberFormat="1" applyFont="1" applyFill="1" applyBorder="1" applyAlignment="1">
      <alignment horizontal="center" vertical="center" wrapText="1"/>
    </xf>
    <xf numFmtId="4" fontId="3" fillId="55" borderId="21" xfId="0" applyNumberFormat="1" applyFont="1" applyFill="1" applyBorder="1" applyAlignment="1">
      <alignment horizontal="right" vertical="center" wrapText="1"/>
    </xf>
    <xf numFmtId="176" fontId="3" fillId="55" borderId="21" xfId="0" applyNumberFormat="1" applyFont="1" applyFill="1" applyBorder="1" applyAlignment="1">
      <alignment horizontal="right" vertical="center" wrapText="1"/>
    </xf>
    <xf numFmtId="4" fontId="3" fillId="55" borderId="23" xfId="0" applyNumberFormat="1" applyFont="1" applyFill="1" applyBorder="1" applyAlignment="1">
      <alignment horizontal="right" vertical="center" wrapText="1"/>
    </xf>
    <xf numFmtId="49" fontId="3" fillId="55" borderId="20" xfId="0" applyNumberFormat="1" applyFont="1" applyFill="1" applyBorder="1" applyAlignment="1">
      <alignment horizontal="center" vertical="center"/>
    </xf>
    <xf numFmtId="49" fontId="3" fillId="55" borderId="20" xfId="0" applyNumberFormat="1" applyFont="1" applyFill="1" applyBorder="1" applyAlignment="1">
      <alignment vertical="center"/>
    </xf>
    <xf numFmtId="0" fontId="2" fillId="55" borderId="20" xfId="0" applyFont="1" applyFill="1" applyBorder="1" applyAlignment="1">
      <alignment horizontal="center" vertical="center" wrapText="1"/>
    </xf>
    <xf numFmtId="0" fontId="26" fillId="55" borderId="0" xfId="0" applyFont="1" applyFill="1" applyAlignment="1">
      <alignment horizontal="center" vertical="center" wrapText="1"/>
    </xf>
    <xf numFmtId="0" fontId="3" fillId="55" borderId="0" xfId="0" applyFont="1" applyFill="1" applyAlignment="1">
      <alignment horizontal="center" vertical="center" wrapText="1"/>
    </xf>
    <xf numFmtId="49" fontId="5" fillId="55" borderId="0" xfId="0" applyNumberFormat="1" applyFont="1" applyFill="1" applyBorder="1" applyAlignment="1">
      <alignment horizontal="center" vertical="top"/>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xl36" xfId="51"/>
    <cellStyle name="xl37"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3" xfId="90"/>
    <cellStyle name="Плохой" xfId="91"/>
    <cellStyle name="Плохой 2" xfId="92"/>
    <cellStyle name="Пояснение" xfId="93"/>
    <cellStyle name="Пояснение 2" xfId="94"/>
    <cellStyle name="Примечание" xfId="95"/>
    <cellStyle name="Примечание 2"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8"/>
  <sheetViews>
    <sheetView tabSelected="1" view="pageLayout" zoomScaleSheetLayoutView="100" workbookViewId="0" topLeftCell="A1">
      <selection activeCell="A2" sqref="A2:F2"/>
    </sheetView>
  </sheetViews>
  <sheetFormatPr defaultColWidth="9.140625" defaultRowHeight="15"/>
  <cols>
    <col min="1" max="1" width="45.28125" style="43" customWidth="1"/>
    <col min="2" max="2" width="5.8515625" style="43" customWidth="1"/>
    <col min="3" max="3" width="18.140625" style="43" customWidth="1"/>
    <col min="4" max="4" width="16.140625" style="44" customWidth="1"/>
    <col min="5" max="5" width="14.00390625" style="44" customWidth="1"/>
    <col min="6" max="6" width="11.57421875" style="44" bestFit="1" customWidth="1"/>
    <col min="7" max="7" width="15.421875" style="1" bestFit="1" customWidth="1"/>
    <col min="8" max="8" width="15.8515625" style="1" customWidth="1"/>
    <col min="9" max="9" width="13.00390625" style="1" bestFit="1" customWidth="1"/>
    <col min="10" max="16384" width="9.140625" style="1" customWidth="1"/>
  </cols>
  <sheetData>
    <row r="1" spans="1:6" s="13" customFormat="1" ht="84" customHeight="1">
      <c r="A1" s="12"/>
      <c r="B1" s="12"/>
      <c r="C1" s="12"/>
      <c r="D1" s="55" t="s">
        <v>227</v>
      </c>
      <c r="E1" s="56"/>
      <c r="F1" s="56"/>
    </row>
    <row r="2" spans="1:6" s="13" customFormat="1" ht="15.75">
      <c r="A2" s="57" t="s">
        <v>226</v>
      </c>
      <c r="B2" s="57"/>
      <c r="C2" s="57"/>
      <c r="D2" s="57"/>
      <c r="E2" s="57"/>
      <c r="F2" s="57"/>
    </row>
    <row r="3" spans="1:6" s="13" customFormat="1" ht="12.75">
      <c r="A3" s="54" t="s">
        <v>0</v>
      </c>
      <c r="B3" s="54" t="s">
        <v>1</v>
      </c>
      <c r="C3" s="54"/>
      <c r="D3" s="54" t="s">
        <v>22</v>
      </c>
      <c r="E3" s="54" t="s">
        <v>23</v>
      </c>
      <c r="F3" s="54" t="s">
        <v>2</v>
      </c>
    </row>
    <row r="4" spans="1:6" s="13" customFormat="1" ht="90.75" customHeight="1">
      <c r="A4" s="54"/>
      <c r="B4" s="14" t="s">
        <v>20</v>
      </c>
      <c r="C4" s="15" t="s">
        <v>44</v>
      </c>
      <c r="D4" s="54"/>
      <c r="E4" s="54"/>
      <c r="F4" s="54"/>
    </row>
    <row r="5" spans="1:6" s="13" customFormat="1" ht="12.75">
      <c r="A5" s="16">
        <v>1</v>
      </c>
      <c r="B5" s="17">
        <v>2</v>
      </c>
      <c r="C5" s="17">
        <v>3</v>
      </c>
      <c r="D5" s="18">
        <v>4</v>
      </c>
      <c r="E5" s="18">
        <v>5</v>
      </c>
      <c r="F5" s="18">
        <v>6</v>
      </c>
    </row>
    <row r="6" spans="1:8" ht="14.25">
      <c r="A6" s="2" t="s">
        <v>3</v>
      </c>
      <c r="B6" s="19"/>
      <c r="C6" s="19"/>
      <c r="D6" s="10">
        <f>D7+D12+D17+D19+D33+D35+D38+D43+D45+D47+D96+D40+D114+D119+D116</f>
        <v>568256806.35</v>
      </c>
      <c r="E6" s="10">
        <f>E7+E12+E17+E19+E33+E35+E38+E43+E45+E47+E96+E40+E114+E119+E116</f>
        <v>588191544.6699998</v>
      </c>
      <c r="F6" s="11">
        <f aca="true" t="shared" si="0" ref="F6:F11">E6/D6*100</f>
        <v>103.50805095464561</v>
      </c>
      <c r="G6" s="4"/>
      <c r="H6" s="4"/>
    </row>
    <row r="7" spans="1:8" ht="38.25">
      <c r="A7" s="20" t="s">
        <v>211</v>
      </c>
      <c r="B7" s="48" t="s">
        <v>21</v>
      </c>
      <c r="C7" s="48"/>
      <c r="D7" s="51">
        <f>SUM(D8:D11)</f>
        <v>756754.98</v>
      </c>
      <c r="E7" s="51">
        <f>SUM(E8:E11)</f>
        <v>778202.2599999999</v>
      </c>
      <c r="F7" s="11">
        <f t="shared" si="0"/>
        <v>102.83411151123181</v>
      </c>
      <c r="G7" s="4"/>
      <c r="H7" s="4"/>
    </row>
    <row r="8" spans="1:6" ht="25.5">
      <c r="A8" s="21" t="s">
        <v>210</v>
      </c>
      <c r="B8" s="23" t="s">
        <v>21</v>
      </c>
      <c r="C8" s="23" t="s">
        <v>24</v>
      </c>
      <c r="D8" s="24">
        <v>187000</v>
      </c>
      <c r="E8" s="24">
        <v>290933.57</v>
      </c>
      <c r="F8" s="46">
        <f t="shared" si="0"/>
        <v>155.57944919786098</v>
      </c>
    </row>
    <row r="9" spans="1:6" ht="25.5">
      <c r="A9" s="21" t="s">
        <v>209</v>
      </c>
      <c r="B9" s="23" t="s">
        <v>21</v>
      </c>
      <c r="C9" s="23" t="s">
        <v>25</v>
      </c>
      <c r="D9" s="24">
        <v>206000</v>
      </c>
      <c r="E9" s="24">
        <v>337391.1</v>
      </c>
      <c r="F9" s="25">
        <f t="shared" si="0"/>
        <v>163.78208737864077</v>
      </c>
    </row>
    <row r="10" spans="1:6" ht="14.25" customHeight="1">
      <c r="A10" s="22" t="s">
        <v>121</v>
      </c>
      <c r="B10" s="23" t="s">
        <v>21</v>
      </c>
      <c r="C10" s="23" t="s">
        <v>120</v>
      </c>
      <c r="D10" s="24">
        <v>302000</v>
      </c>
      <c r="E10" s="24">
        <v>88122.61</v>
      </c>
      <c r="F10" s="25">
        <f t="shared" si="0"/>
        <v>29.179672185430466</v>
      </c>
    </row>
    <row r="11" spans="1:6" ht="78.75" customHeight="1">
      <c r="A11" s="26" t="s">
        <v>130</v>
      </c>
      <c r="B11" s="23" t="s">
        <v>21</v>
      </c>
      <c r="C11" s="23" t="s">
        <v>129</v>
      </c>
      <c r="D11" s="24">
        <v>61754.98</v>
      </c>
      <c r="E11" s="24">
        <v>61754.98</v>
      </c>
      <c r="F11" s="25">
        <f t="shared" si="0"/>
        <v>100</v>
      </c>
    </row>
    <row r="12" spans="1:8" ht="25.5">
      <c r="A12" s="2" t="s">
        <v>4</v>
      </c>
      <c r="B12" s="3">
        <v>100</v>
      </c>
      <c r="C12" s="29"/>
      <c r="D12" s="10">
        <f>SUM(D13:D16)</f>
        <v>6129380</v>
      </c>
      <c r="E12" s="10">
        <f>SUM(E13:E16)</f>
        <v>6017017.0600000005</v>
      </c>
      <c r="F12" s="11">
        <f aca="true" t="shared" si="1" ref="F12:F17">E12/D12*100</f>
        <v>98.1668139355041</v>
      </c>
      <c r="G12" s="30"/>
      <c r="H12" s="30"/>
    </row>
    <row r="13" spans="1:6" ht="117" customHeight="1">
      <c r="A13" s="22" t="s">
        <v>108</v>
      </c>
      <c r="B13" s="15" t="s">
        <v>26</v>
      </c>
      <c r="C13" s="15" t="s">
        <v>107</v>
      </c>
      <c r="D13" s="27">
        <v>2878190</v>
      </c>
      <c r="E13" s="27">
        <v>2775275.43</v>
      </c>
      <c r="F13" s="31">
        <f t="shared" si="1"/>
        <v>96.42433022142389</v>
      </c>
    </row>
    <row r="14" spans="1:6" ht="129.75" customHeight="1">
      <c r="A14" s="21" t="s">
        <v>110</v>
      </c>
      <c r="B14" s="23">
        <v>100</v>
      </c>
      <c r="C14" s="15" t="s">
        <v>109</v>
      </c>
      <c r="D14" s="27">
        <v>18080</v>
      </c>
      <c r="E14" s="27">
        <v>19850.78</v>
      </c>
      <c r="F14" s="31">
        <f t="shared" si="1"/>
        <v>109.79413716814159</v>
      </c>
    </row>
    <row r="15" spans="1:6" ht="117" customHeight="1">
      <c r="A15" s="22" t="s">
        <v>112</v>
      </c>
      <c r="B15" s="15">
        <v>100</v>
      </c>
      <c r="C15" s="15" t="s">
        <v>111</v>
      </c>
      <c r="D15" s="27">
        <v>3714100</v>
      </c>
      <c r="E15" s="27">
        <v>3733525.19</v>
      </c>
      <c r="F15" s="31">
        <f t="shared" si="1"/>
        <v>100.52301203521714</v>
      </c>
    </row>
    <row r="16" spans="1:6" ht="117.75" customHeight="1">
      <c r="A16" s="21" t="s">
        <v>114</v>
      </c>
      <c r="B16" s="23">
        <v>100</v>
      </c>
      <c r="C16" s="15" t="s">
        <v>113</v>
      </c>
      <c r="D16" s="27">
        <v>-480990</v>
      </c>
      <c r="E16" s="27">
        <v>-511634.34</v>
      </c>
      <c r="F16" s="31">
        <f t="shared" si="1"/>
        <v>106.37109711220607</v>
      </c>
    </row>
    <row r="17" spans="1:6" ht="51">
      <c r="A17" s="20" t="s">
        <v>208</v>
      </c>
      <c r="B17" s="48">
        <v>141</v>
      </c>
      <c r="C17" s="48"/>
      <c r="D17" s="49">
        <f>SUM(D18:D18)</f>
        <v>229671.98</v>
      </c>
      <c r="E17" s="49">
        <f>SUM(E18:E18)</f>
        <v>257171.98</v>
      </c>
      <c r="F17" s="50">
        <f t="shared" si="1"/>
        <v>111.9735981724893</v>
      </c>
    </row>
    <row r="18" spans="1:6" ht="76.5">
      <c r="A18" s="22" t="s">
        <v>130</v>
      </c>
      <c r="B18" s="15" t="s">
        <v>27</v>
      </c>
      <c r="C18" s="15" t="s">
        <v>129</v>
      </c>
      <c r="D18" s="27">
        <v>229671.98</v>
      </c>
      <c r="E18" s="27">
        <v>257171.98</v>
      </c>
      <c r="F18" s="32">
        <f>E18/D18*100</f>
        <v>111.9735981724893</v>
      </c>
    </row>
    <row r="19" spans="1:6" ht="25.5">
      <c r="A19" s="2" t="s">
        <v>5</v>
      </c>
      <c r="B19" s="3">
        <v>182</v>
      </c>
      <c r="C19" s="3"/>
      <c r="D19" s="10">
        <f>SUM(D20:D32)</f>
        <v>217468477</v>
      </c>
      <c r="E19" s="10">
        <f>SUM(E20:E32)</f>
        <v>234900247.04</v>
      </c>
      <c r="F19" s="11">
        <f>E19/D19*100</f>
        <v>108.01576866701465</v>
      </c>
    </row>
    <row r="20" spans="1:7" ht="77.25" customHeight="1">
      <c r="A20" s="22" t="s">
        <v>6</v>
      </c>
      <c r="B20" s="15">
        <v>182</v>
      </c>
      <c r="C20" s="15" t="s">
        <v>28</v>
      </c>
      <c r="D20" s="33">
        <v>183692020</v>
      </c>
      <c r="E20" s="34">
        <v>195390317.69</v>
      </c>
      <c r="F20" s="28">
        <f aca="true" t="shared" si="2" ref="F20:F30">E20/D20*100</f>
        <v>106.36842998950091</v>
      </c>
      <c r="G20" s="35"/>
    </row>
    <row r="21" spans="1:7" ht="114.75">
      <c r="A21" s="22" t="s">
        <v>7</v>
      </c>
      <c r="B21" s="15">
        <v>182</v>
      </c>
      <c r="C21" s="15" t="s">
        <v>29</v>
      </c>
      <c r="D21" s="33">
        <v>817300</v>
      </c>
      <c r="E21" s="34">
        <v>613828.38</v>
      </c>
      <c r="F21" s="28">
        <f t="shared" si="2"/>
        <v>75.10441453566622</v>
      </c>
      <c r="G21" s="36"/>
    </row>
    <row r="22" spans="1:6" ht="51.75" customHeight="1">
      <c r="A22" s="22" t="s">
        <v>8</v>
      </c>
      <c r="B22" s="15">
        <v>182</v>
      </c>
      <c r="C22" s="15" t="s">
        <v>30</v>
      </c>
      <c r="D22" s="33">
        <v>524100</v>
      </c>
      <c r="E22" s="34">
        <v>980969.81</v>
      </c>
      <c r="F22" s="28">
        <f t="shared" si="2"/>
        <v>187.17225911085671</v>
      </c>
    </row>
    <row r="23" spans="1:6" ht="92.25" customHeight="1">
      <c r="A23" s="22" t="s">
        <v>106</v>
      </c>
      <c r="B23" s="15">
        <v>182</v>
      </c>
      <c r="C23" s="15" t="s">
        <v>31</v>
      </c>
      <c r="D23" s="33">
        <v>510000</v>
      </c>
      <c r="E23" s="34">
        <v>424887.15</v>
      </c>
      <c r="F23" s="28">
        <f t="shared" si="2"/>
        <v>83.31120588235295</v>
      </c>
    </row>
    <row r="24" spans="1:6" ht="43.5" customHeight="1">
      <c r="A24" s="22" t="s">
        <v>53</v>
      </c>
      <c r="B24" s="15" t="s">
        <v>43</v>
      </c>
      <c r="C24" s="15" t="s">
        <v>115</v>
      </c>
      <c r="D24" s="33">
        <v>9299914</v>
      </c>
      <c r="E24" s="34">
        <v>14955223.63</v>
      </c>
      <c r="F24" s="28">
        <f t="shared" si="2"/>
        <v>160.8103432999488</v>
      </c>
    </row>
    <row r="25" spans="1:6" ht="66.75" customHeight="1">
      <c r="A25" s="22" t="s">
        <v>117</v>
      </c>
      <c r="B25" s="15" t="s">
        <v>43</v>
      </c>
      <c r="C25" s="15" t="s">
        <v>116</v>
      </c>
      <c r="D25" s="33">
        <v>9299914</v>
      </c>
      <c r="E25" s="34">
        <v>8240574.63</v>
      </c>
      <c r="F25" s="28">
        <f t="shared" si="2"/>
        <v>88.60914875126802</v>
      </c>
    </row>
    <row r="26" spans="1:6" ht="30" customHeight="1">
      <c r="A26" s="22" t="s">
        <v>9</v>
      </c>
      <c r="B26" s="15">
        <v>182</v>
      </c>
      <c r="C26" s="15" t="s">
        <v>32</v>
      </c>
      <c r="D26" s="33">
        <v>10400000</v>
      </c>
      <c r="E26" s="34">
        <v>10568484.06</v>
      </c>
      <c r="F26" s="28">
        <f t="shared" si="2"/>
        <v>101.62003903846156</v>
      </c>
    </row>
    <row r="27" spans="1:6" ht="38.25">
      <c r="A27" s="22" t="s">
        <v>10</v>
      </c>
      <c r="B27" s="15">
        <v>182</v>
      </c>
      <c r="C27" s="15" t="s">
        <v>33</v>
      </c>
      <c r="D27" s="33"/>
      <c r="E27" s="34">
        <v>5493.7</v>
      </c>
      <c r="F27" s="28"/>
    </row>
    <row r="28" spans="1:6" ht="15.75" customHeight="1">
      <c r="A28" s="22" t="s">
        <v>11</v>
      </c>
      <c r="B28" s="15">
        <v>182</v>
      </c>
      <c r="C28" s="15" t="s">
        <v>34</v>
      </c>
      <c r="D28" s="33">
        <v>20229</v>
      </c>
      <c r="E28" s="34">
        <v>12393.81</v>
      </c>
      <c r="F28" s="28">
        <f t="shared" si="2"/>
        <v>61.26753670473083</v>
      </c>
    </row>
    <row r="29" spans="1:6" ht="38.25">
      <c r="A29" s="22" t="s">
        <v>12</v>
      </c>
      <c r="B29" s="15">
        <v>182</v>
      </c>
      <c r="C29" s="15" t="s">
        <v>35</v>
      </c>
      <c r="D29" s="33">
        <v>105000</v>
      </c>
      <c r="E29" s="34">
        <v>121598.29</v>
      </c>
      <c r="F29" s="28">
        <f t="shared" si="2"/>
        <v>115.80789523809523</v>
      </c>
    </row>
    <row r="30" spans="1:6" ht="51" customHeight="1">
      <c r="A30" s="22" t="s">
        <v>13</v>
      </c>
      <c r="B30" s="15">
        <v>182</v>
      </c>
      <c r="C30" s="15" t="s">
        <v>118</v>
      </c>
      <c r="D30" s="33">
        <v>2800000</v>
      </c>
      <c r="E30" s="33">
        <v>3569924.49</v>
      </c>
      <c r="F30" s="28">
        <f t="shared" si="2"/>
        <v>127.49730321428572</v>
      </c>
    </row>
    <row r="31" spans="1:6" ht="38.25">
      <c r="A31" s="22" t="s">
        <v>212</v>
      </c>
      <c r="B31" s="15" t="s">
        <v>43</v>
      </c>
      <c r="C31" s="15" t="s">
        <v>213</v>
      </c>
      <c r="D31" s="33"/>
      <c r="E31" s="33">
        <v>100</v>
      </c>
      <c r="F31" s="28"/>
    </row>
    <row r="32" spans="1:6" ht="79.5" customHeight="1">
      <c r="A32" s="22" t="s">
        <v>217</v>
      </c>
      <c r="B32" s="15" t="s">
        <v>43</v>
      </c>
      <c r="C32" s="15" t="s">
        <v>216</v>
      </c>
      <c r="D32" s="33"/>
      <c r="E32" s="33">
        <v>16451.4</v>
      </c>
      <c r="F32" s="28"/>
    </row>
    <row r="33" spans="1:6" ht="27" customHeight="1">
      <c r="A33" s="2" t="s">
        <v>223</v>
      </c>
      <c r="B33" s="3">
        <v>188</v>
      </c>
      <c r="C33" s="3"/>
      <c r="D33" s="10">
        <f>SUM(D34:D34)</f>
        <v>956000</v>
      </c>
      <c r="E33" s="10">
        <f>SUM(E34:E34)</f>
        <v>1019608.45</v>
      </c>
      <c r="F33" s="11">
        <f aca="true" t="shared" si="3" ref="F33:F47">E33/D33*100</f>
        <v>106.65360355648534</v>
      </c>
    </row>
    <row r="34" spans="1:6" ht="76.5">
      <c r="A34" s="22" t="s">
        <v>130</v>
      </c>
      <c r="B34" s="15" t="s">
        <v>36</v>
      </c>
      <c r="C34" s="15" t="s">
        <v>129</v>
      </c>
      <c r="D34" s="33">
        <v>956000</v>
      </c>
      <c r="E34" s="34">
        <v>1019608.45</v>
      </c>
      <c r="F34" s="28">
        <f t="shared" si="3"/>
        <v>106.65360355648534</v>
      </c>
    </row>
    <row r="35" spans="1:6" ht="38.25">
      <c r="A35" s="2" t="s">
        <v>14</v>
      </c>
      <c r="B35" s="3">
        <v>321</v>
      </c>
      <c r="C35" s="3"/>
      <c r="D35" s="10">
        <f>SUM(D36:D37)</f>
        <v>100000</v>
      </c>
      <c r="E35" s="10">
        <f>SUM(E36:E37)</f>
        <v>25000</v>
      </c>
      <c r="F35" s="11">
        <f t="shared" si="3"/>
        <v>25</v>
      </c>
    </row>
    <row r="36" spans="1:6" ht="78.75" customHeight="1">
      <c r="A36" s="22" t="s">
        <v>136</v>
      </c>
      <c r="B36" s="15" t="s">
        <v>134</v>
      </c>
      <c r="C36" s="15" t="s">
        <v>135</v>
      </c>
      <c r="D36" s="33">
        <v>100000</v>
      </c>
      <c r="E36" s="33"/>
      <c r="F36" s="28">
        <f t="shared" si="3"/>
        <v>0</v>
      </c>
    </row>
    <row r="37" spans="1:6" ht="78.75" customHeight="1">
      <c r="A37" s="22" t="s">
        <v>130</v>
      </c>
      <c r="B37" s="15" t="s">
        <v>134</v>
      </c>
      <c r="C37" s="15" t="s">
        <v>129</v>
      </c>
      <c r="D37" s="33"/>
      <c r="E37" s="33">
        <v>25000</v>
      </c>
      <c r="F37" s="28"/>
    </row>
    <row r="38" spans="1:6" ht="25.5">
      <c r="A38" s="20" t="s">
        <v>98</v>
      </c>
      <c r="B38" s="48" t="s">
        <v>99</v>
      </c>
      <c r="C38" s="1"/>
      <c r="D38" s="49">
        <f>SUM(D39:D39)</f>
        <v>0</v>
      </c>
      <c r="E38" s="49">
        <f>SUM(E39:E39)</f>
        <v>165796.32</v>
      </c>
      <c r="F38" s="50"/>
    </row>
    <row r="39" spans="1:6" ht="76.5">
      <c r="A39" s="22" t="s">
        <v>130</v>
      </c>
      <c r="B39" s="15" t="s">
        <v>99</v>
      </c>
      <c r="C39" s="42" t="s">
        <v>129</v>
      </c>
      <c r="D39" s="33"/>
      <c r="E39" s="33">
        <v>165796.32</v>
      </c>
      <c r="F39" s="28"/>
    </row>
    <row r="40" spans="1:6" ht="25.5">
      <c r="A40" s="2" t="s">
        <v>54</v>
      </c>
      <c r="B40" s="3" t="s">
        <v>55</v>
      </c>
      <c r="C40" s="3"/>
      <c r="D40" s="10">
        <f>SUM(D41:D42)</f>
        <v>135972.45</v>
      </c>
      <c r="E40" s="10">
        <f>SUM(E41:E42)</f>
        <v>136739.35</v>
      </c>
      <c r="F40" s="11">
        <f t="shared" si="3"/>
        <v>100.56401131258575</v>
      </c>
    </row>
    <row r="41" spans="1:6" ht="76.5">
      <c r="A41" s="22" t="s">
        <v>130</v>
      </c>
      <c r="B41" s="15" t="s">
        <v>55</v>
      </c>
      <c r="C41" s="15" t="s">
        <v>129</v>
      </c>
      <c r="D41" s="33">
        <v>6700.45</v>
      </c>
      <c r="E41" s="33">
        <v>7467.35</v>
      </c>
      <c r="F41" s="28">
        <f t="shared" si="3"/>
        <v>111.44549992910923</v>
      </c>
    </row>
    <row r="42" spans="1:6" ht="127.5">
      <c r="A42" s="22" t="s">
        <v>132</v>
      </c>
      <c r="B42" s="15" t="s">
        <v>55</v>
      </c>
      <c r="C42" s="15" t="s">
        <v>131</v>
      </c>
      <c r="D42" s="33">
        <v>129272</v>
      </c>
      <c r="E42" s="33">
        <v>129272</v>
      </c>
      <c r="F42" s="28">
        <f t="shared" si="3"/>
        <v>100</v>
      </c>
    </row>
    <row r="43" spans="1:6" s="30" customFormat="1" ht="38.25">
      <c r="A43" s="2" t="s">
        <v>220</v>
      </c>
      <c r="B43" s="3" t="s">
        <v>219</v>
      </c>
      <c r="C43" s="3"/>
      <c r="D43" s="10">
        <f>D44</f>
        <v>0</v>
      </c>
      <c r="E43" s="10">
        <f>E44</f>
        <v>11926504.61</v>
      </c>
      <c r="F43" s="11"/>
    </row>
    <row r="44" spans="1:6" ht="38.25">
      <c r="A44" s="22" t="s">
        <v>207</v>
      </c>
      <c r="B44" s="15" t="s">
        <v>219</v>
      </c>
      <c r="C44" s="15" t="s">
        <v>206</v>
      </c>
      <c r="D44" s="33"/>
      <c r="E44" s="33">
        <v>11926504.61</v>
      </c>
      <c r="F44" s="28"/>
    </row>
    <row r="45" spans="1:6" ht="25.5">
      <c r="A45" s="2" t="s">
        <v>47</v>
      </c>
      <c r="B45" s="3">
        <v>878</v>
      </c>
      <c r="C45" s="3"/>
      <c r="D45" s="10">
        <f>SUM(D46:D46)</f>
        <v>418000</v>
      </c>
      <c r="E45" s="10">
        <f>SUM(E46:E46)</f>
        <v>240000</v>
      </c>
      <c r="F45" s="11">
        <f t="shared" si="3"/>
        <v>57.41626794258373</v>
      </c>
    </row>
    <row r="46" spans="1:6" ht="127.5">
      <c r="A46" s="22" t="s">
        <v>132</v>
      </c>
      <c r="B46" s="15" t="s">
        <v>133</v>
      </c>
      <c r="C46" s="15" t="s">
        <v>131</v>
      </c>
      <c r="D46" s="33">
        <v>418000</v>
      </c>
      <c r="E46" s="33">
        <v>240000</v>
      </c>
      <c r="F46" s="28">
        <f t="shared" si="3"/>
        <v>57.41626794258373</v>
      </c>
    </row>
    <row r="47" spans="1:6" ht="25.5">
      <c r="A47" s="2" t="s">
        <v>16</v>
      </c>
      <c r="B47" s="3">
        <v>892</v>
      </c>
      <c r="C47" s="3"/>
      <c r="D47" s="10">
        <f>SUM(D48:D95)</f>
        <v>326169298.91999996</v>
      </c>
      <c r="E47" s="10">
        <f>SUM(E48:E95)</f>
        <v>313109107.86999995</v>
      </c>
      <c r="F47" s="11">
        <f t="shared" si="3"/>
        <v>95.99588585031012</v>
      </c>
    </row>
    <row r="48" spans="1:6" ht="30" customHeight="1">
      <c r="A48" s="22" t="s">
        <v>15</v>
      </c>
      <c r="B48" s="15">
        <v>892</v>
      </c>
      <c r="C48" s="15" t="s">
        <v>42</v>
      </c>
      <c r="D48" s="33"/>
      <c r="E48" s="33">
        <v>1891.13</v>
      </c>
      <c r="F48" s="28"/>
    </row>
    <row r="49" spans="1:6" ht="27" customHeight="1">
      <c r="A49" s="22" t="s">
        <v>101</v>
      </c>
      <c r="B49" s="15" t="s">
        <v>102</v>
      </c>
      <c r="C49" s="15" t="s">
        <v>218</v>
      </c>
      <c r="D49" s="33"/>
      <c r="E49" s="33">
        <v>-1891.13</v>
      </c>
      <c r="F49" s="28"/>
    </row>
    <row r="50" spans="1:6" ht="38.25">
      <c r="A50" s="5" t="s">
        <v>160</v>
      </c>
      <c r="B50" s="6">
        <v>892</v>
      </c>
      <c r="C50" s="7" t="s">
        <v>159</v>
      </c>
      <c r="D50" s="8">
        <v>14370600</v>
      </c>
      <c r="E50" s="8">
        <v>14370600</v>
      </c>
      <c r="F50" s="9">
        <f aca="true" t="shared" si="4" ref="F50:F95">E50/D50*100</f>
        <v>100</v>
      </c>
    </row>
    <row r="51" spans="1:7" ht="51">
      <c r="A51" s="5" t="s">
        <v>45</v>
      </c>
      <c r="B51" s="6">
        <v>892</v>
      </c>
      <c r="C51" s="7" t="s">
        <v>72</v>
      </c>
      <c r="D51" s="8">
        <v>1166816.67</v>
      </c>
      <c r="E51" s="8">
        <v>1166816.67</v>
      </c>
      <c r="F51" s="9">
        <f t="shared" si="4"/>
        <v>100</v>
      </c>
      <c r="G51" s="4"/>
    </row>
    <row r="52" spans="1:6" ht="78.75" customHeight="1">
      <c r="A52" s="5" t="s">
        <v>198</v>
      </c>
      <c r="B52" s="6">
        <v>892</v>
      </c>
      <c r="C52" s="7" t="s">
        <v>161</v>
      </c>
      <c r="D52" s="8">
        <v>2121106.98</v>
      </c>
      <c r="E52" s="8">
        <v>2121106.98</v>
      </c>
      <c r="F52" s="9">
        <f t="shared" si="4"/>
        <v>100</v>
      </c>
    </row>
    <row r="53" spans="1:6" ht="51">
      <c r="A53" s="5" t="s">
        <v>163</v>
      </c>
      <c r="B53" s="6">
        <v>892</v>
      </c>
      <c r="C53" s="7" t="s">
        <v>162</v>
      </c>
      <c r="D53" s="8">
        <v>6233039.82</v>
      </c>
      <c r="E53" s="8">
        <v>6233039.82</v>
      </c>
      <c r="F53" s="9">
        <f t="shared" si="4"/>
        <v>100</v>
      </c>
    </row>
    <row r="54" spans="1:6" ht="63.75">
      <c r="A54" s="5" t="s">
        <v>199</v>
      </c>
      <c r="B54" s="6">
        <v>892</v>
      </c>
      <c r="C54" s="7" t="s">
        <v>164</v>
      </c>
      <c r="D54" s="8">
        <v>4974000</v>
      </c>
      <c r="E54" s="8">
        <v>4552162.97</v>
      </c>
      <c r="F54" s="9">
        <f t="shared" si="4"/>
        <v>91.51915902694007</v>
      </c>
    </row>
    <row r="55" spans="1:6" ht="102">
      <c r="A55" s="5" t="s">
        <v>200</v>
      </c>
      <c r="B55" s="6">
        <v>892</v>
      </c>
      <c r="C55" s="7" t="s">
        <v>71</v>
      </c>
      <c r="D55" s="8">
        <v>957700</v>
      </c>
      <c r="E55" s="8">
        <v>957700</v>
      </c>
      <c r="F55" s="9">
        <f t="shared" si="4"/>
        <v>100</v>
      </c>
    </row>
    <row r="56" spans="1:6" ht="102">
      <c r="A56" s="5" t="s">
        <v>201</v>
      </c>
      <c r="B56" s="6">
        <v>892</v>
      </c>
      <c r="C56" s="7" t="s">
        <v>70</v>
      </c>
      <c r="D56" s="8">
        <v>1269246.74</v>
      </c>
      <c r="E56" s="8">
        <v>1269246.74</v>
      </c>
      <c r="F56" s="9">
        <f t="shared" si="4"/>
        <v>100</v>
      </c>
    </row>
    <row r="57" spans="1:6" ht="38.25">
      <c r="A57" s="5" t="s">
        <v>202</v>
      </c>
      <c r="B57" s="6">
        <v>892</v>
      </c>
      <c r="C57" s="7" t="s">
        <v>69</v>
      </c>
      <c r="D57" s="8">
        <v>108400</v>
      </c>
      <c r="E57" s="8">
        <v>108400</v>
      </c>
      <c r="F57" s="9">
        <f t="shared" si="4"/>
        <v>100</v>
      </c>
    </row>
    <row r="58" spans="1:6" ht="38.25">
      <c r="A58" s="5" t="s">
        <v>203</v>
      </c>
      <c r="B58" s="6">
        <v>892</v>
      </c>
      <c r="C58" s="7" t="s">
        <v>68</v>
      </c>
      <c r="D58" s="8">
        <v>8781000</v>
      </c>
      <c r="E58" s="8">
        <v>8348331.52</v>
      </c>
      <c r="F58" s="9">
        <f t="shared" si="4"/>
        <v>95.07267418289487</v>
      </c>
    </row>
    <row r="59" spans="1:6" ht="92.25" customHeight="1">
      <c r="A59" s="5" t="s">
        <v>63</v>
      </c>
      <c r="B59" s="6">
        <v>892</v>
      </c>
      <c r="C59" s="7" t="s">
        <v>67</v>
      </c>
      <c r="D59" s="8">
        <v>2698900</v>
      </c>
      <c r="E59" s="8">
        <v>2698110.57</v>
      </c>
      <c r="F59" s="9">
        <f t="shared" si="4"/>
        <v>99.97074993515876</v>
      </c>
    </row>
    <row r="60" spans="1:6" ht="51">
      <c r="A60" s="5" t="s">
        <v>64</v>
      </c>
      <c r="B60" s="6">
        <v>892</v>
      </c>
      <c r="C60" s="7" t="s">
        <v>66</v>
      </c>
      <c r="D60" s="8">
        <v>35000</v>
      </c>
      <c r="E60" s="8">
        <v>35000</v>
      </c>
      <c r="F60" s="9">
        <f t="shared" si="4"/>
        <v>100</v>
      </c>
    </row>
    <row r="61" spans="1:6" ht="102">
      <c r="A61" s="5" t="s">
        <v>204</v>
      </c>
      <c r="B61" s="6">
        <v>892</v>
      </c>
      <c r="C61" s="7" t="s">
        <v>65</v>
      </c>
      <c r="D61" s="8">
        <v>1832300</v>
      </c>
      <c r="E61" s="8">
        <v>1832300</v>
      </c>
      <c r="F61" s="9">
        <f t="shared" si="4"/>
        <v>100</v>
      </c>
    </row>
    <row r="62" spans="1:6" ht="63.75">
      <c r="A62" s="5" t="s">
        <v>205</v>
      </c>
      <c r="B62" s="6">
        <v>892</v>
      </c>
      <c r="C62" s="7" t="s">
        <v>73</v>
      </c>
      <c r="D62" s="8">
        <v>43276800</v>
      </c>
      <c r="E62" s="8">
        <v>43276800</v>
      </c>
      <c r="F62" s="9">
        <f t="shared" si="4"/>
        <v>100</v>
      </c>
    </row>
    <row r="63" spans="1:6" ht="89.25">
      <c r="A63" s="5" t="s">
        <v>188</v>
      </c>
      <c r="B63" s="6">
        <v>892</v>
      </c>
      <c r="C63" s="7" t="s">
        <v>74</v>
      </c>
      <c r="D63" s="8">
        <v>1702100</v>
      </c>
      <c r="E63" s="8">
        <v>1702100</v>
      </c>
      <c r="F63" s="9">
        <f t="shared" si="4"/>
        <v>100</v>
      </c>
    </row>
    <row r="64" spans="1:6" ht="63.75">
      <c r="A64" s="5" t="s">
        <v>189</v>
      </c>
      <c r="B64" s="6">
        <v>892</v>
      </c>
      <c r="C64" s="7" t="s">
        <v>165</v>
      </c>
      <c r="D64" s="8">
        <v>359600</v>
      </c>
      <c r="E64" s="8">
        <v>359600</v>
      </c>
      <c r="F64" s="9">
        <f t="shared" si="4"/>
        <v>100</v>
      </c>
    </row>
    <row r="65" spans="1:6" ht="333.75" customHeight="1">
      <c r="A65" s="5" t="s">
        <v>58</v>
      </c>
      <c r="B65" s="6">
        <v>892</v>
      </c>
      <c r="C65" s="7" t="s">
        <v>75</v>
      </c>
      <c r="D65" s="8">
        <v>148999700</v>
      </c>
      <c r="E65" s="8">
        <v>148999470</v>
      </c>
      <c r="F65" s="9">
        <f t="shared" si="4"/>
        <v>99.9998456372731</v>
      </c>
    </row>
    <row r="66" spans="1:6" ht="76.5">
      <c r="A66" s="5" t="s">
        <v>77</v>
      </c>
      <c r="B66" s="6">
        <v>892</v>
      </c>
      <c r="C66" s="7" t="s">
        <v>76</v>
      </c>
      <c r="D66" s="8">
        <v>9857300</v>
      </c>
      <c r="E66" s="8">
        <v>9857300</v>
      </c>
      <c r="F66" s="9">
        <f t="shared" si="4"/>
        <v>100</v>
      </c>
    </row>
    <row r="67" spans="1:6" ht="63.75">
      <c r="A67" s="5" t="s">
        <v>59</v>
      </c>
      <c r="B67" s="6">
        <v>892</v>
      </c>
      <c r="C67" s="7" t="s">
        <v>78</v>
      </c>
      <c r="D67" s="8">
        <v>22583800</v>
      </c>
      <c r="E67" s="8">
        <v>22583800</v>
      </c>
      <c r="F67" s="9">
        <f t="shared" si="4"/>
        <v>100</v>
      </c>
    </row>
    <row r="68" spans="1:6" ht="51">
      <c r="A68" s="5" t="s">
        <v>190</v>
      </c>
      <c r="B68" s="6">
        <v>892</v>
      </c>
      <c r="C68" s="7" t="s">
        <v>79</v>
      </c>
      <c r="D68" s="8">
        <v>4465800</v>
      </c>
      <c r="E68" s="8">
        <v>4465800</v>
      </c>
      <c r="F68" s="9">
        <f t="shared" si="4"/>
        <v>100</v>
      </c>
    </row>
    <row r="69" spans="1:6" ht="89.25">
      <c r="A69" s="5" t="s">
        <v>81</v>
      </c>
      <c r="B69" s="6">
        <v>892</v>
      </c>
      <c r="C69" s="7" t="s">
        <v>80</v>
      </c>
      <c r="D69" s="8">
        <v>1082700</v>
      </c>
      <c r="E69" s="8">
        <v>1082700</v>
      </c>
      <c r="F69" s="9">
        <f t="shared" si="4"/>
        <v>100</v>
      </c>
    </row>
    <row r="70" spans="1:6" ht="102">
      <c r="A70" s="5" t="s">
        <v>60</v>
      </c>
      <c r="B70" s="6">
        <v>892</v>
      </c>
      <c r="C70" s="7" t="s">
        <v>82</v>
      </c>
      <c r="D70" s="8">
        <v>236700</v>
      </c>
      <c r="E70" s="8">
        <v>236700</v>
      </c>
      <c r="F70" s="9">
        <f t="shared" si="4"/>
        <v>100</v>
      </c>
    </row>
    <row r="71" spans="1:6" ht="89.25">
      <c r="A71" s="5" t="s">
        <v>84</v>
      </c>
      <c r="B71" s="6">
        <v>892</v>
      </c>
      <c r="C71" s="7" t="s">
        <v>83</v>
      </c>
      <c r="D71" s="8">
        <v>74400</v>
      </c>
      <c r="E71" s="8">
        <v>74400</v>
      </c>
      <c r="F71" s="9">
        <f t="shared" si="4"/>
        <v>100</v>
      </c>
    </row>
    <row r="72" spans="1:6" ht="140.25">
      <c r="A72" s="5" t="s">
        <v>86</v>
      </c>
      <c r="B72" s="6">
        <v>892</v>
      </c>
      <c r="C72" s="7" t="s">
        <v>85</v>
      </c>
      <c r="D72" s="8">
        <v>6000</v>
      </c>
      <c r="E72" s="8">
        <v>6000</v>
      </c>
      <c r="F72" s="9">
        <f t="shared" si="4"/>
        <v>100</v>
      </c>
    </row>
    <row r="73" spans="1:6" ht="63.75">
      <c r="A73" s="5" t="s">
        <v>191</v>
      </c>
      <c r="B73" s="6">
        <v>892</v>
      </c>
      <c r="C73" s="7" t="s">
        <v>87</v>
      </c>
      <c r="D73" s="8">
        <v>16357500</v>
      </c>
      <c r="E73" s="8">
        <v>16357500</v>
      </c>
      <c r="F73" s="9">
        <f t="shared" si="4"/>
        <v>100</v>
      </c>
    </row>
    <row r="74" spans="1:6" ht="89.25">
      <c r="A74" s="5" t="s">
        <v>192</v>
      </c>
      <c r="B74" s="6">
        <v>892</v>
      </c>
      <c r="C74" s="7" t="s">
        <v>88</v>
      </c>
      <c r="D74" s="8">
        <v>397300</v>
      </c>
      <c r="E74" s="8">
        <v>397300</v>
      </c>
      <c r="F74" s="9">
        <f t="shared" si="4"/>
        <v>100</v>
      </c>
    </row>
    <row r="75" spans="1:6" ht="63.75">
      <c r="A75" s="5" t="s">
        <v>193</v>
      </c>
      <c r="B75" s="6">
        <v>892</v>
      </c>
      <c r="C75" s="7" t="s">
        <v>89</v>
      </c>
      <c r="D75" s="8">
        <v>8763333.31</v>
      </c>
      <c r="E75" s="8">
        <v>8763333.31</v>
      </c>
      <c r="F75" s="9">
        <f t="shared" si="4"/>
        <v>100</v>
      </c>
    </row>
    <row r="76" spans="1:6" ht="63.75">
      <c r="A76" s="5" t="s">
        <v>194</v>
      </c>
      <c r="B76" s="6">
        <v>892</v>
      </c>
      <c r="C76" s="7" t="s">
        <v>90</v>
      </c>
      <c r="D76" s="8">
        <v>849100</v>
      </c>
      <c r="E76" s="8">
        <v>849100</v>
      </c>
      <c r="F76" s="9">
        <f t="shared" si="4"/>
        <v>100</v>
      </c>
    </row>
    <row r="77" spans="1:6" ht="76.5">
      <c r="A77" s="5" t="s">
        <v>195</v>
      </c>
      <c r="B77" s="6">
        <v>892</v>
      </c>
      <c r="C77" s="7" t="s">
        <v>91</v>
      </c>
      <c r="D77" s="8">
        <v>50200</v>
      </c>
      <c r="E77" s="8">
        <v>50200</v>
      </c>
      <c r="F77" s="9">
        <f t="shared" si="4"/>
        <v>100</v>
      </c>
    </row>
    <row r="78" spans="1:6" ht="102">
      <c r="A78" s="5" t="s">
        <v>196</v>
      </c>
      <c r="B78" s="6">
        <v>892</v>
      </c>
      <c r="C78" s="7" t="s">
        <v>166</v>
      </c>
      <c r="D78" s="8">
        <v>3359200</v>
      </c>
      <c r="E78" s="8">
        <v>3311289</v>
      </c>
      <c r="F78" s="9">
        <f t="shared" si="4"/>
        <v>98.57373779471303</v>
      </c>
    </row>
    <row r="79" spans="1:6" ht="63.75">
      <c r="A79" s="5" t="s">
        <v>197</v>
      </c>
      <c r="B79" s="6">
        <v>892</v>
      </c>
      <c r="C79" s="7" t="s">
        <v>92</v>
      </c>
      <c r="D79" s="8">
        <v>1471192</v>
      </c>
      <c r="E79" s="8">
        <v>1471192</v>
      </c>
      <c r="F79" s="9">
        <f t="shared" si="4"/>
        <v>100</v>
      </c>
    </row>
    <row r="80" spans="1:6" ht="63.75">
      <c r="A80" s="5" t="s">
        <v>17</v>
      </c>
      <c r="B80" s="6">
        <v>892</v>
      </c>
      <c r="C80" s="7" t="s">
        <v>93</v>
      </c>
      <c r="D80" s="8">
        <v>839853</v>
      </c>
      <c r="E80" s="8">
        <v>839853</v>
      </c>
      <c r="F80" s="9">
        <f t="shared" si="4"/>
        <v>100</v>
      </c>
    </row>
    <row r="81" spans="1:6" ht="38.25">
      <c r="A81" s="5" t="s">
        <v>177</v>
      </c>
      <c r="B81" s="6">
        <v>892</v>
      </c>
      <c r="C81" s="7" t="s">
        <v>167</v>
      </c>
      <c r="D81" s="8">
        <v>300000</v>
      </c>
      <c r="E81" s="8">
        <v>300000</v>
      </c>
      <c r="F81" s="9">
        <f t="shared" si="4"/>
        <v>100</v>
      </c>
    </row>
    <row r="82" spans="1:6" ht="140.25">
      <c r="A82" s="5" t="s">
        <v>178</v>
      </c>
      <c r="B82" s="6">
        <v>892</v>
      </c>
      <c r="C82" s="7" t="s">
        <v>168</v>
      </c>
      <c r="D82" s="8">
        <v>11703300</v>
      </c>
      <c r="E82" s="8">
        <v>11703300</v>
      </c>
      <c r="F82" s="9">
        <f t="shared" si="4"/>
        <v>100</v>
      </c>
    </row>
    <row r="83" spans="1:6" ht="63.75">
      <c r="A83" s="5" t="s">
        <v>179</v>
      </c>
      <c r="B83" s="6">
        <v>892</v>
      </c>
      <c r="C83" s="7" t="s">
        <v>169</v>
      </c>
      <c r="D83" s="8">
        <v>550000</v>
      </c>
      <c r="E83" s="8">
        <v>550000</v>
      </c>
      <c r="F83" s="9">
        <f t="shared" si="4"/>
        <v>100</v>
      </c>
    </row>
    <row r="84" spans="1:6" ht="102">
      <c r="A84" s="5" t="s">
        <v>180</v>
      </c>
      <c r="B84" s="6">
        <v>892</v>
      </c>
      <c r="C84" s="7" t="s">
        <v>94</v>
      </c>
      <c r="D84" s="8">
        <v>43600</v>
      </c>
      <c r="E84" s="8">
        <v>43600</v>
      </c>
      <c r="F84" s="9">
        <f t="shared" si="4"/>
        <v>100</v>
      </c>
    </row>
    <row r="85" spans="1:6" ht="76.5">
      <c r="A85" s="5" t="s">
        <v>181</v>
      </c>
      <c r="B85" s="6">
        <v>892</v>
      </c>
      <c r="C85" s="7" t="s">
        <v>170</v>
      </c>
      <c r="D85" s="8">
        <v>700000</v>
      </c>
      <c r="E85" s="8">
        <v>700000</v>
      </c>
      <c r="F85" s="9">
        <f t="shared" si="4"/>
        <v>100</v>
      </c>
    </row>
    <row r="86" spans="1:6" ht="76.5">
      <c r="A86" s="5" t="s">
        <v>182</v>
      </c>
      <c r="B86" s="6">
        <v>892</v>
      </c>
      <c r="C86" s="7" t="s">
        <v>171</v>
      </c>
      <c r="D86" s="8">
        <v>20500</v>
      </c>
      <c r="E86" s="8">
        <v>20400</v>
      </c>
      <c r="F86" s="9">
        <f t="shared" si="4"/>
        <v>99.51219512195122</v>
      </c>
    </row>
    <row r="87" spans="1:6" ht="63.75">
      <c r="A87" s="5" t="s">
        <v>61</v>
      </c>
      <c r="B87" s="6">
        <v>892</v>
      </c>
      <c r="C87" s="7" t="s">
        <v>95</v>
      </c>
      <c r="D87" s="8">
        <v>1050500</v>
      </c>
      <c r="E87" s="8">
        <v>1050500</v>
      </c>
      <c r="F87" s="9">
        <f t="shared" si="4"/>
        <v>100</v>
      </c>
    </row>
    <row r="88" spans="1:6" ht="89.25">
      <c r="A88" s="5" t="s">
        <v>183</v>
      </c>
      <c r="B88" s="6">
        <v>892</v>
      </c>
      <c r="C88" s="7" t="s">
        <v>172</v>
      </c>
      <c r="D88" s="8">
        <v>39100</v>
      </c>
      <c r="E88" s="8">
        <v>39100</v>
      </c>
      <c r="F88" s="9">
        <f t="shared" si="4"/>
        <v>100</v>
      </c>
    </row>
    <row r="89" spans="1:6" ht="102">
      <c r="A89" s="5" t="s">
        <v>184</v>
      </c>
      <c r="B89" s="6">
        <v>892</v>
      </c>
      <c r="C89" s="7" t="s">
        <v>173</v>
      </c>
      <c r="D89" s="8">
        <v>925900</v>
      </c>
      <c r="E89" s="8">
        <v>925900</v>
      </c>
      <c r="F89" s="9">
        <f t="shared" si="4"/>
        <v>100</v>
      </c>
    </row>
    <row r="90" spans="1:6" ht="165.75">
      <c r="A90" s="5" t="s">
        <v>185</v>
      </c>
      <c r="B90" s="6">
        <v>892</v>
      </c>
      <c r="C90" s="7" t="s">
        <v>174</v>
      </c>
      <c r="D90" s="8">
        <v>30600</v>
      </c>
      <c r="E90" s="8">
        <v>30600</v>
      </c>
      <c r="F90" s="9">
        <f t="shared" si="4"/>
        <v>100</v>
      </c>
    </row>
    <row r="91" spans="1:6" ht="76.5">
      <c r="A91" s="5" t="s">
        <v>186</v>
      </c>
      <c r="B91" s="6">
        <v>892</v>
      </c>
      <c r="C91" s="7" t="s">
        <v>175</v>
      </c>
      <c r="D91" s="8">
        <v>1189180</v>
      </c>
      <c r="E91" s="8">
        <v>959029.5</v>
      </c>
      <c r="F91" s="9">
        <f t="shared" si="4"/>
        <v>80.64628567584386</v>
      </c>
    </row>
    <row r="92" spans="1:6" ht="51">
      <c r="A92" s="5" t="s">
        <v>187</v>
      </c>
      <c r="B92" s="6">
        <v>892</v>
      </c>
      <c r="C92" s="7" t="s">
        <v>176</v>
      </c>
      <c r="D92" s="8">
        <v>400000</v>
      </c>
      <c r="E92" s="8">
        <v>400000</v>
      </c>
      <c r="F92" s="9">
        <f t="shared" si="4"/>
        <v>100</v>
      </c>
    </row>
    <row r="93" spans="1:6" ht="38.25">
      <c r="A93" s="5" t="s">
        <v>207</v>
      </c>
      <c r="B93" s="6">
        <v>892</v>
      </c>
      <c r="C93" s="7" t="s">
        <v>206</v>
      </c>
      <c r="D93" s="8">
        <v>11926504.61</v>
      </c>
      <c r="E93" s="8"/>
      <c r="F93" s="9">
        <f t="shared" si="4"/>
        <v>0</v>
      </c>
    </row>
    <row r="94" spans="1:6" ht="63.75">
      <c r="A94" s="5" t="s">
        <v>62</v>
      </c>
      <c r="B94" s="6">
        <v>892</v>
      </c>
      <c r="C94" s="7" t="s">
        <v>96</v>
      </c>
      <c r="D94" s="8">
        <v>-32894.6</v>
      </c>
      <c r="E94" s="8">
        <v>-32894.6</v>
      </c>
      <c r="F94" s="9">
        <f t="shared" si="4"/>
        <v>100</v>
      </c>
    </row>
    <row r="95" spans="1:6" ht="51">
      <c r="A95" s="5" t="s">
        <v>46</v>
      </c>
      <c r="B95" s="6">
        <v>892</v>
      </c>
      <c r="C95" s="7" t="s">
        <v>97</v>
      </c>
      <c r="D95" s="8">
        <v>-11957679.61</v>
      </c>
      <c r="E95" s="8">
        <v>-11957679.61</v>
      </c>
      <c r="F95" s="9">
        <f t="shared" si="4"/>
        <v>100</v>
      </c>
    </row>
    <row r="96" spans="1:6" ht="25.5">
      <c r="A96" s="2" t="s">
        <v>18</v>
      </c>
      <c r="B96" s="3">
        <v>900</v>
      </c>
      <c r="C96" s="3"/>
      <c r="D96" s="10">
        <f>SUM(D97:D113)</f>
        <v>15252216.610000001</v>
      </c>
      <c r="E96" s="10">
        <f>SUM(E97:E113)</f>
        <v>18782973.56</v>
      </c>
      <c r="F96" s="11">
        <f aca="true" t="shared" si="5" ref="F96:F105">E96/D96*100</f>
        <v>123.14913982853537</v>
      </c>
    </row>
    <row r="97" spans="1:6" ht="93.75" customHeight="1">
      <c r="A97" s="22" t="s">
        <v>56</v>
      </c>
      <c r="B97" s="15" t="s">
        <v>38</v>
      </c>
      <c r="C97" s="15" t="s">
        <v>48</v>
      </c>
      <c r="D97" s="33">
        <v>5050000</v>
      </c>
      <c r="E97" s="33">
        <v>6668046.65</v>
      </c>
      <c r="F97" s="28">
        <f t="shared" si="5"/>
        <v>132.04052772277228</v>
      </c>
    </row>
    <row r="98" spans="1:6" ht="89.25">
      <c r="A98" s="37" t="s">
        <v>105</v>
      </c>
      <c r="B98" s="15" t="s">
        <v>38</v>
      </c>
      <c r="C98" s="15" t="s">
        <v>49</v>
      </c>
      <c r="D98" s="33">
        <v>2900000</v>
      </c>
      <c r="E98" s="33">
        <v>4359476.77</v>
      </c>
      <c r="F98" s="28">
        <f t="shared" si="5"/>
        <v>150.3267851724138</v>
      </c>
    </row>
    <row r="99" spans="1:6" ht="76.5">
      <c r="A99" s="22" t="s">
        <v>19</v>
      </c>
      <c r="B99" s="15">
        <v>900</v>
      </c>
      <c r="C99" s="15" t="s">
        <v>37</v>
      </c>
      <c r="D99" s="33"/>
      <c r="E99" s="33">
        <v>270727.35</v>
      </c>
      <c r="F99" s="28"/>
    </row>
    <row r="100" spans="1:6" ht="38.25">
      <c r="A100" s="22" t="s">
        <v>124</v>
      </c>
      <c r="B100" s="15" t="s">
        <v>38</v>
      </c>
      <c r="C100" s="15" t="s">
        <v>123</v>
      </c>
      <c r="D100" s="33">
        <v>3400000</v>
      </c>
      <c r="E100" s="33">
        <v>3065054.44</v>
      </c>
      <c r="F100" s="28">
        <f t="shared" si="5"/>
        <v>90.14866</v>
      </c>
    </row>
    <row r="101" spans="1:6" ht="63.75">
      <c r="A101" s="22" t="s">
        <v>119</v>
      </c>
      <c r="B101" s="15" t="s">
        <v>38</v>
      </c>
      <c r="C101" s="15" t="s">
        <v>39</v>
      </c>
      <c r="D101" s="33">
        <v>59000</v>
      </c>
      <c r="E101" s="33">
        <v>25936</v>
      </c>
      <c r="F101" s="28">
        <f t="shared" si="5"/>
        <v>43.95932203389831</v>
      </c>
    </row>
    <row r="102" spans="1:6" ht="77.25" customHeight="1">
      <c r="A102" s="22" t="s">
        <v>40</v>
      </c>
      <c r="B102" s="15" t="s">
        <v>38</v>
      </c>
      <c r="C102" s="15" t="s">
        <v>41</v>
      </c>
      <c r="D102" s="33">
        <v>310900</v>
      </c>
      <c r="E102" s="33">
        <v>485725.69</v>
      </c>
      <c r="F102" s="28">
        <f t="shared" si="5"/>
        <v>156.23212930202638</v>
      </c>
    </row>
    <row r="103" spans="1:6" ht="25.5">
      <c r="A103" s="22" t="s">
        <v>15</v>
      </c>
      <c r="B103" s="15" t="s">
        <v>38</v>
      </c>
      <c r="C103" s="15" t="s">
        <v>42</v>
      </c>
      <c r="D103" s="33"/>
      <c r="E103" s="33">
        <v>42195.38</v>
      </c>
      <c r="F103" s="28"/>
    </row>
    <row r="104" spans="1:6" ht="105.75" customHeight="1">
      <c r="A104" s="45" t="s">
        <v>126</v>
      </c>
      <c r="B104" s="15" t="s">
        <v>38</v>
      </c>
      <c r="C104" s="15" t="s">
        <v>125</v>
      </c>
      <c r="D104" s="33">
        <v>370000</v>
      </c>
      <c r="E104" s="33">
        <v>157384</v>
      </c>
      <c r="F104" s="28">
        <f t="shared" si="5"/>
        <v>42.53621621621622</v>
      </c>
    </row>
    <row r="105" spans="1:6" ht="52.5" customHeight="1">
      <c r="A105" s="38" t="s">
        <v>104</v>
      </c>
      <c r="B105" s="15" t="s">
        <v>38</v>
      </c>
      <c r="C105" s="15" t="s">
        <v>50</v>
      </c>
      <c r="D105" s="33">
        <v>2000000</v>
      </c>
      <c r="E105" s="33">
        <v>1843747.61</v>
      </c>
      <c r="F105" s="28">
        <f t="shared" si="5"/>
        <v>92.1873805</v>
      </c>
    </row>
    <row r="106" spans="1:6" ht="51" customHeight="1">
      <c r="A106" s="39" t="s">
        <v>51</v>
      </c>
      <c r="B106" s="15" t="s">
        <v>38</v>
      </c>
      <c r="C106" s="15" t="s">
        <v>57</v>
      </c>
      <c r="D106" s="33">
        <v>1000000</v>
      </c>
      <c r="E106" s="33">
        <v>1291882.81</v>
      </c>
      <c r="F106" s="28">
        <f aca="true" t="shared" si="6" ref="F106:F128">E106/D106*100</f>
        <v>129.18828100000002</v>
      </c>
    </row>
    <row r="107" spans="1:6" ht="66" customHeight="1">
      <c r="A107" s="39" t="s">
        <v>128</v>
      </c>
      <c r="B107" s="15" t="s">
        <v>38</v>
      </c>
      <c r="C107" s="15" t="s">
        <v>127</v>
      </c>
      <c r="D107" s="33">
        <v>10000</v>
      </c>
      <c r="E107" s="33">
        <v>26574</v>
      </c>
      <c r="F107" s="28">
        <f t="shared" si="6"/>
        <v>265.74</v>
      </c>
    </row>
    <row r="108" spans="1:6" ht="81" customHeight="1">
      <c r="A108" s="39" t="s">
        <v>136</v>
      </c>
      <c r="B108" s="15" t="s">
        <v>38</v>
      </c>
      <c r="C108" s="15" t="s">
        <v>135</v>
      </c>
      <c r="D108" s="33">
        <v>75000</v>
      </c>
      <c r="E108" s="33">
        <v>85000</v>
      </c>
      <c r="F108" s="28">
        <f>E108/D108*100</f>
        <v>113.33333333333333</v>
      </c>
    </row>
    <row r="109" spans="1:6" ht="92.25" customHeight="1">
      <c r="A109" s="37" t="s">
        <v>138</v>
      </c>
      <c r="B109" s="15" t="s">
        <v>38</v>
      </c>
      <c r="C109" s="15" t="s">
        <v>137</v>
      </c>
      <c r="D109" s="33">
        <v>10000</v>
      </c>
      <c r="E109" s="33">
        <v>20000</v>
      </c>
      <c r="F109" s="28">
        <f>E109/D109*100</f>
        <v>200</v>
      </c>
    </row>
    <row r="110" spans="1:6" ht="78.75" customHeight="1">
      <c r="A110" s="39" t="s">
        <v>158</v>
      </c>
      <c r="B110" s="15" t="s">
        <v>38</v>
      </c>
      <c r="C110" s="15" t="s">
        <v>157</v>
      </c>
      <c r="D110" s="33">
        <v>1167.65</v>
      </c>
      <c r="E110" s="33">
        <v>3757.56</v>
      </c>
      <c r="F110" s="28">
        <f t="shared" si="6"/>
        <v>321.8053355029332</v>
      </c>
    </row>
    <row r="111" spans="1:6" ht="80.25" customHeight="1">
      <c r="A111" s="39" t="s">
        <v>130</v>
      </c>
      <c r="B111" s="15" t="s">
        <v>38</v>
      </c>
      <c r="C111" s="15" t="s">
        <v>129</v>
      </c>
      <c r="D111" s="33">
        <v>66148.96</v>
      </c>
      <c r="E111" s="33">
        <v>66148.96</v>
      </c>
      <c r="F111" s="28">
        <f t="shared" si="6"/>
        <v>100</v>
      </c>
    </row>
    <row r="112" spans="1:6" ht="25.5">
      <c r="A112" s="22" t="s">
        <v>122</v>
      </c>
      <c r="B112" s="15" t="s">
        <v>38</v>
      </c>
      <c r="C112" s="15" t="s">
        <v>52</v>
      </c>
      <c r="D112" s="33"/>
      <c r="E112" s="33">
        <v>340438.14</v>
      </c>
      <c r="F112" s="28"/>
    </row>
    <row r="113" spans="1:6" ht="38.25">
      <c r="A113" s="22" t="s">
        <v>222</v>
      </c>
      <c r="B113" s="15" t="s">
        <v>38</v>
      </c>
      <c r="C113" s="15" t="s">
        <v>221</v>
      </c>
      <c r="D113" s="33"/>
      <c r="E113" s="33">
        <v>30878.2</v>
      </c>
      <c r="F113" s="28"/>
    </row>
    <row r="114" spans="1:6" ht="25.5">
      <c r="A114" s="2" t="s">
        <v>103</v>
      </c>
      <c r="B114" s="40" t="s">
        <v>100</v>
      </c>
      <c r="C114" s="41"/>
      <c r="D114" s="10">
        <f>SUM(D115:D115)</f>
        <v>20000</v>
      </c>
      <c r="E114" s="10">
        <f>SUM(E115:E115)</f>
        <v>20000</v>
      </c>
      <c r="F114" s="11">
        <f t="shared" si="6"/>
        <v>100</v>
      </c>
    </row>
    <row r="115" spans="1:6" ht="76.5">
      <c r="A115" s="22" t="s">
        <v>130</v>
      </c>
      <c r="B115" s="47" t="s">
        <v>100</v>
      </c>
      <c r="C115" s="42" t="s">
        <v>129</v>
      </c>
      <c r="D115" s="33">
        <v>20000</v>
      </c>
      <c r="E115" s="33">
        <v>20000</v>
      </c>
      <c r="F115" s="28">
        <f t="shared" si="6"/>
        <v>100</v>
      </c>
    </row>
    <row r="116" spans="1:6" s="30" customFormat="1" ht="25.5">
      <c r="A116" s="2" t="s">
        <v>225</v>
      </c>
      <c r="B116" s="52" t="s">
        <v>224</v>
      </c>
      <c r="C116" s="53"/>
      <c r="D116" s="10">
        <f>D117+D118</f>
        <v>0</v>
      </c>
      <c r="E116" s="10">
        <f>E117+E118</f>
        <v>1125.25</v>
      </c>
      <c r="F116" s="11"/>
    </row>
    <row r="117" spans="1:6" ht="89.25">
      <c r="A117" s="22" t="s">
        <v>142</v>
      </c>
      <c r="B117" s="47" t="s">
        <v>224</v>
      </c>
      <c r="C117" s="42" t="s">
        <v>141</v>
      </c>
      <c r="D117" s="33"/>
      <c r="E117" s="33">
        <v>875</v>
      </c>
      <c r="F117" s="28"/>
    </row>
    <row r="118" spans="1:6" ht="102">
      <c r="A118" s="22" t="s">
        <v>156</v>
      </c>
      <c r="B118" s="47" t="s">
        <v>224</v>
      </c>
      <c r="C118" s="42" t="s">
        <v>155</v>
      </c>
      <c r="D118" s="33"/>
      <c r="E118" s="33">
        <v>250.25</v>
      </c>
      <c r="F118" s="28"/>
    </row>
    <row r="119" spans="1:6" ht="51">
      <c r="A119" s="2" t="s">
        <v>140</v>
      </c>
      <c r="B119" s="40" t="s">
        <v>139</v>
      </c>
      <c r="C119" s="41"/>
      <c r="D119" s="10">
        <f>SUM(D120:D128)</f>
        <v>621034.41</v>
      </c>
      <c r="E119" s="10">
        <f>SUM(E120:E128)</f>
        <v>812050.9199999999</v>
      </c>
      <c r="F119" s="28">
        <f t="shared" si="6"/>
        <v>130.75779810654936</v>
      </c>
    </row>
    <row r="120" spans="1:6" ht="92.25" customHeight="1">
      <c r="A120" s="22" t="s">
        <v>142</v>
      </c>
      <c r="B120" s="47" t="s">
        <v>139</v>
      </c>
      <c r="C120" s="42" t="s">
        <v>141</v>
      </c>
      <c r="D120" s="33">
        <v>13213.08</v>
      </c>
      <c r="E120" s="33">
        <v>16213.08</v>
      </c>
      <c r="F120" s="28">
        <f t="shared" si="6"/>
        <v>122.70477435995242</v>
      </c>
    </row>
    <row r="121" spans="1:6" ht="118.5" customHeight="1">
      <c r="A121" s="22" t="s">
        <v>144</v>
      </c>
      <c r="B121" s="47" t="s">
        <v>139</v>
      </c>
      <c r="C121" s="42" t="s">
        <v>143</v>
      </c>
      <c r="D121" s="33">
        <v>60652.96</v>
      </c>
      <c r="E121" s="33">
        <v>70300</v>
      </c>
      <c r="F121" s="28">
        <f t="shared" si="6"/>
        <v>115.90530783658375</v>
      </c>
    </row>
    <row r="122" spans="1:6" ht="93.75" customHeight="1">
      <c r="A122" s="22" t="s">
        <v>146</v>
      </c>
      <c r="B122" s="47" t="s">
        <v>139</v>
      </c>
      <c r="C122" s="42" t="s">
        <v>145</v>
      </c>
      <c r="D122" s="33">
        <v>1500</v>
      </c>
      <c r="E122" s="33">
        <v>1581.83</v>
      </c>
      <c r="F122" s="28">
        <f t="shared" si="6"/>
        <v>105.45533333333333</v>
      </c>
    </row>
    <row r="123" spans="1:6" ht="93.75" customHeight="1">
      <c r="A123" s="22" t="s">
        <v>215</v>
      </c>
      <c r="B123" s="47" t="s">
        <v>139</v>
      </c>
      <c r="C123" s="42" t="s">
        <v>214</v>
      </c>
      <c r="D123" s="33"/>
      <c r="E123" s="33">
        <v>162500</v>
      </c>
      <c r="F123" s="28"/>
    </row>
    <row r="124" spans="1:6" ht="90" customHeight="1">
      <c r="A124" s="22" t="s">
        <v>148</v>
      </c>
      <c r="B124" s="47" t="s">
        <v>139</v>
      </c>
      <c r="C124" s="42" t="s">
        <v>147</v>
      </c>
      <c r="D124" s="33">
        <v>7500</v>
      </c>
      <c r="E124" s="33">
        <v>9000</v>
      </c>
      <c r="F124" s="28">
        <f t="shared" si="6"/>
        <v>120</v>
      </c>
    </row>
    <row r="125" spans="1:6" ht="104.25" customHeight="1">
      <c r="A125" s="22" t="s">
        <v>150</v>
      </c>
      <c r="B125" s="47" t="s">
        <v>139</v>
      </c>
      <c r="C125" s="42" t="s">
        <v>149</v>
      </c>
      <c r="D125" s="33">
        <v>1750</v>
      </c>
      <c r="E125" s="33">
        <v>1750</v>
      </c>
      <c r="F125" s="28">
        <f t="shared" si="6"/>
        <v>100</v>
      </c>
    </row>
    <row r="126" spans="1:6" ht="132" customHeight="1">
      <c r="A126" s="22" t="s">
        <v>152</v>
      </c>
      <c r="B126" s="47" t="s">
        <v>139</v>
      </c>
      <c r="C126" s="42" t="s">
        <v>151</v>
      </c>
      <c r="D126" s="33">
        <v>40228.49</v>
      </c>
      <c r="E126" s="33">
        <v>41390.79</v>
      </c>
      <c r="F126" s="28">
        <f t="shared" si="6"/>
        <v>102.88924590507872</v>
      </c>
    </row>
    <row r="127" spans="1:6" ht="93.75" customHeight="1">
      <c r="A127" s="22" t="s">
        <v>154</v>
      </c>
      <c r="B127" s="47" t="s">
        <v>139</v>
      </c>
      <c r="C127" s="42" t="s">
        <v>153</v>
      </c>
      <c r="D127" s="33">
        <v>235500</v>
      </c>
      <c r="E127" s="33">
        <v>243000</v>
      </c>
      <c r="F127" s="28">
        <f t="shared" si="6"/>
        <v>103.18471337579618</v>
      </c>
    </row>
    <row r="128" spans="1:6" ht="104.25" customHeight="1">
      <c r="A128" s="22" t="s">
        <v>156</v>
      </c>
      <c r="B128" s="47" t="s">
        <v>139</v>
      </c>
      <c r="C128" s="42" t="s">
        <v>155</v>
      </c>
      <c r="D128" s="33">
        <v>260689.88</v>
      </c>
      <c r="E128" s="33">
        <v>266315.22</v>
      </c>
      <c r="F128" s="28">
        <f t="shared" si="6"/>
        <v>102.15786665750124</v>
      </c>
    </row>
  </sheetData>
  <sheetProtection/>
  <mergeCells count="7">
    <mergeCell ref="A3:A4"/>
    <mergeCell ref="B3:C3"/>
    <mergeCell ref="D1:F1"/>
    <mergeCell ref="A2:F2"/>
    <mergeCell ref="D3:D4"/>
    <mergeCell ref="E3:E4"/>
    <mergeCell ref="F3:F4"/>
  </mergeCells>
  <printOptions/>
  <pageMargins left="1.1811023622047245" right="0.3937007874015748" top="0.7874015748031497" bottom="0.7874015748031497"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Марина Николаевна</dc:creator>
  <cp:keywords/>
  <dc:description/>
  <cp:lastModifiedBy>ztl</cp:lastModifiedBy>
  <cp:lastPrinted>2021-05-24T08:13:58Z</cp:lastPrinted>
  <dcterms:created xsi:type="dcterms:W3CDTF">2016-02-16T06:31:04Z</dcterms:created>
  <dcterms:modified xsi:type="dcterms:W3CDTF">2021-09-06T13:19:53Z</dcterms:modified>
  <cp:category/>
  <cp:version/>
  <cp:contentType/>
  <cp:contentStatus/>
</cp:coreProperties>
</file>