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6375" activeTab="0"/>
  </bookViews>
  <sheets>
    <sheet name="правки" sheetId="1" r:id="rId1"/>
    <sheet name="Лист2" sheetId="2" r:id="rId2"/>
    <sheet name="Лист3" sheetId="3" r:id="rId3"/>
  </sheets>
  <definedNames>
    <definedName name="dst231097" localSheetId="0">'правки'!$B$27</definedName>
    <definedName name="dst231109" localSheetId="0">'правки'!$B$31</definedName>
    <definedName name="dst235073" localSheetId="0">'правки'!#REF!</definedName>
    <definedName name="_xlnm.Print_Titles" localSheetId="0">'правки'!$9:$10</definedName>
    <definedName name="_xlnm.Print_Area" localSheetId="0">'правки'!$A$1:$E$141</definedName>
  </definedNames>
  <calcPr fullCalcOnLoad="1"/>
</workbook>
</file>

<file path=xl/sharedStrings.xml><?xml version="1.0" encoding="utf-8"?>
<sst xmlns="http://schemas.openxmlformats.org/spreadsheetml/2006/main" count="280" uniqueCount="273">
  <si>
    <t>Код бюджетной классификации Российской Федерации</t>
  </si>
  <si>
    <t>Наименование доходов</t>
  </si>
  <si>
    <t>ДОХОДЫ, ВСЕГО</t>
  </si>
  <si>
    <t>НАЛОГОВЫЕ И НЕНАЛОГОВЫЕ ДОХОДЫ</t>
  </si>
  <si>
    <t>НАЛОГИ НА ПРИБЫЛЬ, ДОХОДЫ</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</si>
  <si>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</si>
  <si>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</si>
  <si>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</si>
  <si>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</si>
  <si>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</si>
  <si>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</si>
  <si>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НАЛОГИ НА СОВОКУПНЫЙ ДОХОД</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</si>
  <si>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</si>
  <si>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1января 2011 года)</t>
  </si>
  <si>
    <t>Единый сельскохозяйственный налог</t>
  </si>
  <si>
    <t>Налог, взимаемый в связи с применением патентной системы налогообложения</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</si>
  <si>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</si>
  <si>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</si>
  <si>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</si>
  <si>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</si>
  <si>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</si>
  <si>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</si>
  <si>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</si>
  <si>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</si>
  <si>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</si>
  <si>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</si>
  <si>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</si>
  <si>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</si>
  <si>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Доходы от продажи земельных участков, находящихся в государственной и муниципальной собственности </t>
  </si>
  <si>
    <t>ШТРАФЫ, САНКЦИИ, ВОЗМЕЩЕНИЕ УЩЕРБА</t>
  </si>
  <si>
    <t>Безвозмездные поступления</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</si>
  <si>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</si>
  <si>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</si>
  <si>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Иные межбюджетные трансферты</t>
  </si>
  <si>
    <t>Субсидии  бюджетам субъектов  Российской Федерации и муниципальных образований (межбюджетные субсидии)</t>
  </si>
  <si>
    <t>Приложение 1</t>
  </si>
  <si>
    <t xml:space="preserve">                                                                                                                                                                                                    </t>
  </si>
  <si>
    <t xml:space="preserve">                                                                                                                                                                                 </t>
  </si>
  <si>
    <t xml:space="preserve">                                                                                                                                                                                           </t>
  </si>
  <si>
    <t xml:space="preserve">                                                                     </t>
  </si>
  <si>
    <t>Налог, взимаемый в связи с применением упрощенной системы налогообложения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</si>
  <si>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</si>
  <si>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</si>
  <si>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</si>
  <si>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</si>
  <si>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182 1 01 02000 01 0000 110</t>
  </si>
  <si>
    <t>000 1 00 00000 00 0000 000</t>
  </si>
  <si>
    <t>182 1 01 02010 01 0000 110</t>
  </si>
  <si>
    <t>182 1 01 02020 01 0000 110</t>
  </si>
  <si>
    <t>182 1 01 02030 01 0000 110</t>
  </si>
  <si>
    <t>182 1 01 02040 01 0000 110</t>
  </si>
  <si>
    <t>182 1 05 00000 00 0000 000</t>
  </si>
  <si>
    <t>182 1 05 01000 00 0000 110</t>
  </si>
  <si>
    <t>182 1 05 02000 02 0000 110</t>
  </si>
  <si>
    <t>182 1 05 02010 02 0000 110</t>
  </si>
  <si>
    <t>182 1 05 02020 02 0000 110</t>
  </si>
  <si>
    <t>182 1 05 03000 01 0000 110</t>
  </si>
  <si>
    <t>182 1 05 04000 02 0000 110</t>
  </si>
  <si>
    <t>182 1 08 03000 01 0000 110</t>
  </si>
  <si>
    <t>900 1 11 00000 00 0000 000</t>
  </si>
  <si>
    <t>900 1 11 05000 00 0000 120</t>
  </si>
  <si>
    <t>900 1 11 05013 05 0000 120</t>
  </si>
  <si>
    <t>900 1 11 05013 13 0000 120</t>
  </si>
  <si>
    <t>900 1 11 07000 00 0000 120</t>
  </si>
  <si>
    <t>900 1 11 07015 05 0000 120</t>
  </si>
  <si>
    <t>900 1 11 09000 00 0000 120</t>
  </si>
  <si>
    <t>900 1 11 09045 05 0000 120</t>
  </si>
  <si>
    <t>048 1 12 00000 00 0000 000</t>
  </si>
  <si>
    <t>048 1 12 01000 01 0000 120</t>
  </si>
  <si>
    <t>900 114 00000 00 0000 000</t>
  </si>
  <si>
    <t>900 1 14 02000 00 0000 000</t>
  </si>
  <si>
    <t>900 1 14 02052 05 0000 410</t>
  </si>
  <si>
    <t>900 1 14 06000 00 0000 430</t>
  </si>
  <si>
    <t>900 1 14 06013 05 0000 430</t>
  </si>
  <si>
    <t>900 1 14 06013 13 0000 430</t>
  </si>
  <si>
    <t>000 1 16 00000 00 0000 000</t>
  </si>
  <si>
    <t>892 2 02 10000 00 0000 150</t>
  </si>
  <si>
    <t>892 2 02 15001 05 0000 150</t>
  </si>
  <si>
    <t>892 2 02 20000 00 0000 150</t>
  </si>
  <si>
    <t>892 2 02 29999 05 7151 150</t>
  </si>
  <si>
    <t>892 2 02 29999 05 7208 150</t>
  </si>
  <si>
    <t>892 2 02 29999 05 7212 150</t>
  </si>
  <si>
    <t>892 2 02 29999 05 7230 150</t>
  </si>
  <si>
    <t>892 2 02 30000 00 0000 150</t>
  </si>
  <si>
    <t>892 2 02 30021 05 0000 150</t>
  </si>
  <si>
    <t>892 2 02 30024 05 7004 150</t>
  </si>
  <si>
    <t>892 2 02 30024 05 7006 150</t>
  </si>
  <si>
    <t>892 2 02 30024 05 7010 150</t>
  </si>
  <si>
    <t>892 2 02 30024 05 7028 150</t>
  </si>
  <si>
    <t>892 2 02 30024 05 7050 150</t>
  </si>
  <si>
    <t>892 2 02 30024 05 7057 150</t>
  </si>
  <si>
    <t>892 2 02 30024 05 7060 150</t>
  </si>
  <si>
    <t>892 2 02 30024 05 7065 150</t>
  </si>
  <si>
    <t>892 2 02 30024 05 7071 150</t>
  </si>
  <si>
    <t>892 2 02 30024 05 7072 150</t>
  </si>
  <si>
    <t>892 2 02 30027 05 0000 150</t>
  </si>
  <si>
    <t>892 2 02 30029 05 0000 150</t>
  </si>
  <si>
    <t>892 2 02 35082 05 0000 150</t>
  </si>
  <si>
    <t>892 2 02 35118 05 0000 150</t>
  </si>
  <si>
    <t>892 2 02 35120 05 0000 150</t>
  </si>
  <si>
    <t>892 2 02 35930 05 0000 150</t>
  </si>
  <si>
    <t>892 2 02 40000 00 0000 150</t>
  </si>
  <si>
    <t>892 2 02 40014 05 0000 150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</si>
  <si>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</si>
  <si>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</si>
  <si>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</si>
  <si>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</si>
  <si>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900 1 17 05050 05 0000 180</t>
  </si>
  <si>
    <t>Прочие неналоговые доходы бюджетов муниципальных районов</t>
  </si>
  <si>
    <t>900 1 17 00000 00 0000 000</t>
  </si>
  <si>
    <t>Прочие неналоговые доходы</t>
  </si>
  <si>
    <t>900 1 17 05000 00 0000 180</t>
  </si>
  <si>
    <t>878 1 16 11050 01 0000 140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</si>
  <si>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</si>
  <si>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900 1 11 05075 05 0000 120</t>
  </si>
  <si>
    <t>Доходы  от сдачи в аренду имущества, составляющего казну муниципальных районов (за исключением земельных участков)</t>
  </si>
  <si>
    <t>892 2 02 25497 05 0000 150</t>
  </si>
  <si>
    <t>892 2 02 30024 05 7002 150</t>
  </si>
  <si>
    <t>900 1 14 06025 05 0000 430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</si>
  <si>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</si>
  <si>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900 1 14 02053 05 0000 410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</si>
  <si>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</si>
  <si>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188 1 16 10123 01 0000 140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</si>
  <si>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</si>
  <si>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846 1 16 10123 01 0000 140</t>
  </si>
  <si>
    <t>846 1 16 11050 01 0000 140</t>
  </si>
  <si>
    <t>917 1 16 01053 01 0000 140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</si>
  <si>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</si>
  <si>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</si>
  <si>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917 1 16 01063 01 0000 140</t>
  </si>
  <si>
    <t>917 1 16 01073 01 0000 140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</si>
  <si>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</si>
  <si>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</si>
  <si>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917 1 16 01133 01 0000 140</t>
  </si>
  <si>
    <t>917 1 16 01143 01 0000 140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</si>
  <si>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</si>
  <si>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917 1 16 01153 01 0000 140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</si>
  <si>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</si>
  <si>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917 1 16 01193 01 0000 140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</si>
  <si>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</si>
  <si>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917 1 16 01203 01 0000 140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</si>
  <si>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</si>
  <si>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892 2 02 25304 05 0000 150</t>
  </si>
  <si>
    <t>892 2 02 35303 05 0000 150</t>
  </si>
  <si>
    <t>892 2 02 49999 05 7202 150</t>
  </si>
  <si>
    <t>892 2 02 49999 05 7137 150</t>
  </si>
  <si>
    <t>892 2 02 49999 05 7138 150</t>
  </si>
  <si>
    <t>892 2 02 49999 05 7233 150</t>
  </si>
  <si>
    <t>892 2 02 00000 00 0000 000</t>
  </si>
  <si>
    <t>2024 год      (рублей)</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</si>
  <si>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</si>
  <si>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182 1 05 03010 01 1000 110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</si>
  <si>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</si>
  <si>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182 1 05 03010 01 2100 110</t>
  </si>
  <si>
    <t xml:space="preserve">Единый сельскохозяйственный налог (пени по соответствующему платежу)
</t>
  </si>
  <si>
    <t>182 1 05 03010 01 3000 110</t>
  </si>
  <si>
    <t xml:space="preserve">Единый сельскохозяйственный налог (суммы денежных взысканий (штрафов) по соот-ветствующему платежу согласно законодательству Российской Федерации)
</t>
  </si>
  <si>
    <t>182 1 05 04020 02 1000 110</t>
  </si>
  <si>
    <t>182 1 05 04020 02 2100 110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</si>
  <si>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</si>
  <si>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182 1 05 01011 01 1000 110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</si>
  <si>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</si>
  <si>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182 1 05 01011 01 2100 110</t>
  </si>
  <si>
    <t>Налог, взимаемый с налогоплательщиков, выбравших в качестве объекта налогообложения доходы (пени по соответствующему платежу)</t>
  </si>
  <si>
    <t>182 1 05 01011 01 3000 110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</si>
  <si>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</si>
  <si>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182 1 05 01011 01 4000 110</t>
  </si>
  <si>
    <t>Налог, взимаемый с налогоплательщиков, выбравших в качестве объекта налогообложения доходы (прочие поступления)</t>
  </si>
  <si>
    <t>182 1 05 01021 01 1000 110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</si>
  <si>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</si>
  <si>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182 1 05 01021 01 2100 110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</si>
  <si>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</si>
  <si>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182 1 05 01021 01 3000 110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</si>
  <si>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</si>
  <si>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</si>
  <si>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182 1 08 03010 01 1050 110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</si>
  <si>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
</t>
  </si>
  <si>
    <t>182 1 08 03010 01 1060 110</t>
  </si>
  <si>
    <t>182 1 08 03010 01 4000 110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</si>
  <si>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</si>
  <si>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
</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</si>
  <si>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</si>
  <si>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</si>
  <si>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</si>
  <si>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</si>
  <si>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 xml:space="preserve">048 1 12 01041 01 6000 120
</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</si>
  <si>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</si>
  <si>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т.11</t>
  </si>
  <si>
    <t>т.13</t>
  </si>
  <si>
    <t>т13</t>
  </si>
  <si>
    <t>т.14</t>
  </si>
  <si>
    <t>т.16</t>
  </si>
  <si>
    <t>т17</t>
  </si>
  <si>
    <t>т.8</t>
  </si>
  <si>
    <t>917 1 16 01083 01 0000 140</t>
  </si>
  <si>
    <t>917 1 16 01333 01 0000 140</t>
  </si>
  <si>
    <t>916 1 16 01053 01 0000 140</t>
  </si>
  <si>
    <t>917 1 16 01173 01 0000 140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</si>
  <si>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</si>
  <si>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</si>
  <si>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</si>
  <si>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892 2 02 49999 05 7238 150</t>
  </si>
  <si>
    <t>892 2 02 49999 05 7234 150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</si>
  <si>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</si>
  <si>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900 1 11 09080 05 0000 120</t>
  </si>
  <si>
    <t>000 2 00 00000 00 0000 000</t>
  </si>
  <si>
    <t>892 2 02 30024 05 7265 150</t>
  </si>
  <si>
    <t>2025 год      (рублей)</t>
  </si>
  <si>
    <t>892 2 02 30024 05 7066 150</t>
  </si>
  <si>
    <t>916 1 16 01203 01 0000 140</t>
  </si>
  <si>
    <t xml:space="preserve">Субсидии бюджетам муниципальных районов, муниципальных округов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 </t>
  </si>
  <si>
    <t>Субвенция бюджетам муниципальных районов на осуществление государственных полномочий по расчёту и предоставлению дотаций на выравнивание бюджетной обеспеченности поселений</t>
  </si>
  <si>
    <t>Субвенции бюджетам муниципальных образований на содержание штатных единиц, осуществляющих переданные отдельные государственные полномочия области</t>
  </si>
  <si>
    <t>Субвенции бюджетам муниципальных районов, муниципальных округов и городского округа Новгородской области на осуществление отдельных государственных полномочий в области увековечения памяти погибших при защите Отечества</t>
  </si>
  <si>
    <t>Субвенции бюджетам муниципальных районов, муниципальных округов и городского округа Новгородской области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</si>
  <si>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муниципальных округов на осуществление отдельных государственных полномочий по предоставлению дополнительных мер социальной поддержки отдельным категориям педагогических работников, трудоустроившихся в муниципальные образовательные организации, реализующие образовательные программы начального общего, основного общего, среднего общего образования, и осуществляющих трудовую деятельность на территории муниципального района, муниципального округа Новгородской области</t>
  </si>
  <si>
    <t xml:space="preserve">Субвенции бюджетам муниципальных районов на государственную регистрацию актов гражданского состояния </t>
  </si>
  <si>
    <t>Иные межбюджетные трансферты бюджетам муниципальных районов, муниципальных округов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</si>
  <si>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Иные межбюджетные трансферты бюджетам муниципальных районов, муниципальных округов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</si>
  <si>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Иные межбюджетные трансферты бюджетам муниципальных районов, муниципальных округов и городского округа Новгородской области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t>
  </si>
  <si>
    <t>Иные межбюджетные трансферты бюджетам муниципальных районов, муниципальных округов на финансовое обеспечение деятельности центров образования естественно-научной и технологической направленностей в муниципальных общеобразовательных организациях области, расположенных в сельской местности и малых городах</t>
  </si>
  <si>
    <t>Иные межбюджетные трансферты бюджетам муниципальных районов, муниципальных округов и городского округа на финансовое обеспечение функционирования целевой модели цифровой образовательной среды в рамках эксперимента по модернизации начального общего, основного общего и среднего общего образования в муниципальных общеобразовательных организациях области</t>
  </si>
  <si>
    <t xml:space="preserve">Иные межбюджетные трансферты бюджетам муниципальных районов, муниципальных округов Новгородской области на организацию бесплатной перевозки обучающихся общеобразовательных организаций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</si>
  <si>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</si>
  <si>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892 2 02 30024 05 7164 150</t>
  </si>
  <si>
    <t>892 2 02 49999 05 7532 150</t>
  </si>
  <si>
    <t>182 1 03 00000 00 0000 000</t>
  </si>
  <si>
    <t>182 1 03 02231 01 0000 110</t>
  </si>
  <si>
    <t>182 1 03 02241 01 0000 110</t>
  </si>
  <si>
    <t>182 1 03 02251 01 0000 110</t>
  </si>
  <si>
    <t>182 1 03 02261 01 0000 110</t>
  </si>
  <si>
    <t>182 1 01 02080 01 1000 110</t>
  </si>
  <si>
    <t>892 2 02 35179 05 0000 150</t>
  </si>
  <si>
    <t>Субвенции бюджетам муниципальных районов, муниципальных округов и городского округа на финансовое обеспечение проведения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области</t>
  </si>
  <si>
    <t>Безвозмездные поступления от других бюджето в бюджетной системы Российской Федерации</t>
  </si>
  <si>
    <t xml:space="preserve"> к  решению Думы Валдайского муниципального района "О бюджете Валдайского муниципального района на 2024 год и на плановый период 2025-2026 годов"</t>
  </si>
  <si>
    <t>Прогнозируемые поступления доходов в бюджет Валдайского муниципального района на 2024 год и на плановый период 2025 - 2026 годов</t>
  </si>
  <si>
    <t>Субсидии бюджетам муниципальных районов, муниципальных округов области на софинансирование расходов  муниципальных казенных, бюджетных и автономных  учреждений по  приобретению коммунальных услуг</t>
  </si>
  <si>
    <t>Субсидии бюджетам муниципальных районов, муниципальных округов и городского округа на формирование муниципальных дорожных фондов</t>
  </si>
  <si>
    <t xml:space="preserve">Субсидии бюджетам муниципальных районов, муниципальных округов, городского округа Новгородской области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 </t>
  </si>
  <si>
    <t>Субсидии бюджетам муниципальных районов, муниципальных округов и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</si>
  <si>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Субвенции бюджетам муниципальных районов, муниципальных округов и городского округа Новгородской области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муниципальных округов и городского округа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</si>
  <si>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Субвенции бюджетам муниципальных районов, муниципальных округов и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</si>
  <si>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Субвенции бюджетам муниципальных районов, муниципальных округов и городского округа на обеспечение доступа к информационно- 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</si>
  <si>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Субвенции бюджетам муниципальных районов, муниципальных округов и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</si>
  <si>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Субвенции бюджетам муниципальных районов, муниципальных округов и городского округа на единовременную выплату лицам из числа детей - сирот и детей, оставшихся без попечения родителей, на ремонт находящихся в их личной, долевой, совместной собственности жилых помещений, расположенных на территории Новгородской области</t>
  </si>
  <si>
    <t>Субвенции бюджетам муниципальных районов, муниципальных округов и городского округа на обеспечение жилыми помещениями детей -сирот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</si>
  <si>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муниципальных округов и городского округа на содержание ребёнка в семье опекуна и приёмной семье, а также вознаграждение, причитающееся  приёмному родителю</t>
  </si>
  <si>
    <t>Субвенции бюджетам муниципальных районов, муниципальных округов, городского округа Новгородской области на осуществление отдельных государственных полномочий по предоставлению дополнительных мер социальной поддержки обучающимся муниципальных образовательных организаций, являющихся детьми граждан, призванных на военную службу по мобилизации, граждан, заключивших контракт о прохождении военной службы, граждан, заключивших контракт о прохождении военной службы, заключивших контракт о добровольном содействии, сотрудников, находящихся в служебной командировке, а также погибших (умерших) граждан, сотрудников; граждан, сотрудников, ставших инвалидами</t>
  </si>
  <si>
    <t>Субвенции бюджетам муниципальных районов, муниципальных округов и городского округа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</si>
  <si>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муниципальных округов на обеспечение деятельности центров образования цифрового и гуманитарного профилей, центров образования естественно-научной и технологической направленностей в общеобразовательных муниципальных организациях области</t>
  </si>
  <si>
    <t xml:space="preserve">Субвенции бюджетам муниципальных районов, муниципальных округов и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t>
  </si>
  <si>
    <t>Иные межбюджетные трансферты бюджетам муниципальных районов, муниципальных округов и городского округа Новгородской области на выплату стипендии обучающимся, заключившим договор о целевом обучении по образовательным программам высшего образования по направлению "Педагогическое образование"</t>
  </si>
  <si>
    <t>2026 год      (рублей)</t>
  </si>
  <si>
    <t>Дотация на выравнивание бюджетной обеспеченности муниципальных районов и муниципальных округов</t>
  </si>
  <si>
    <t xml:space="preserve">Субсидии бюджетам муниципальных районов, муниципальных округов и городского округа на приобретение или изготовление бланков документов об образовании и (или) о квалификации </t>
  </si>
  <si>
    <t>Субвенции бюджетам муниципальных районов и муниципальных округов Новгородской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приведения скотомогильников (биотермических ям) на территории Новгородской области в соответствие с ветеринарными правилами перемещения, хранения, переработки и утилизации биологических отходов, а также содержания скотомогильников (биотермических ям) на территории Новгородской области в соответствии с ветеринарными правилами перемещения, хранения, переработки и утилизации биологических отходов</t>
  </si>
  <si>
    <t>Субвенции бюджетам муниципальных районов, муниципальных округов,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t>
  </si>
  <si>
    <t>Субвенции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</si>
  <si>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892 2 02 25750 05 0000 150</t>
  </si>
  <si>
    <t>Субсидии бюджетам муниципальных районов, муниципальных округов, городского округа Новгородской области на реализацию мероприятий по модернизации школьных систем образования</t>
  </si>
  <si>
    <t>Субвенции бюджетам муниципальных районов для предоставления бюджетам поселений, входящих в их состав, и бюджетам муниципальных округов на осуществление первичного воинского учёта органами местного самоуправления поселений, муниципальных и городских округов</t>
  </si>
  <si>
    <t>892 2 02 25467 05 0000 150</t>
  </si>
  <si>
    <t>892 2 02 25519 05 0000 150</t>
  </si>
  <si>
    <t>Субсидии бюджетам муниципальных районов, муниципальных округов, городского округа, поселений области на поддержку отрасли культуры</t>
  </si>
  <si>
    <t>Субсидии бюджетам муниципальных районов, муниципальных округов, поселений области на обеспечение развития и укрепления материально-технической базы домов культуры, подведомственных органам местного самоуправления муниципальных районов, муниципальных округов, поселений области, реализующим полномочия в сфере культуры, в населенных пунктах с числом жителей до 50 тысяч человек</t>
  </si>
  <si>
    <t>892 2 02 49999 05 7266 150</t>
  </si>
  <si>
    <t>Иные межбюджетные трансферты на создание условий для обеспечения жителей отдалённых и (или) труднодоступных населённых пунктов Новгородской области услугами торговли посредством мобильных торговых объектов, обеспечивающих доставку и реализацию товаров</t>
  </si>
  <si>
    <t>Субвенции бюджетам муниципальных районов, муниципальных округов и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образовательные программы дошкольного образования</t>
  </si>
  <si>
    <t>892 2 02 49999 05 7267 150</t>
  </si>
  <si>
    <t>Иные межбюджетные трансферты бюджетам муниципальных районов, муниципальных округов и городского округа Новгородской области на обеспечение расходных обязательств, связанных с реализацией указа Губернатора Новгородской области от 11.10.2022 № 584 "О мерах поддержки граждан, призванных на военную службу по мобилизации, граждан, заключивших контракт о прохождении военной службы, граждан, заключивших контракт о добровольном содействии в выполнении задач, возложенных на Вооруженные Силы Российской Федерации, и членов их семей"</t>
  </si>
  <si>
    <t>892 2 02 29999 05 7173 150</t>
  </si>
  <si>
    <t>Субсидии бюджетам муниципальных образований Новгородской области в целях софинансирования расходных обязательств, возникающих при предоставлении субсидий на финансовое обеспечение (возмещение) затрат в связи с оказанием услуг по содержанию жилищного фонда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</si>
</sst>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s>
  <fonts count="54">
    <font>
      <sz val="11"/>
      <color theme="1"/>
      <name val="Calibri"/>
      <family val="2"/>
    </font>
    <font>
      <sz val="11"/>
      <color indexed="8"/>
      <name val="Calibri"/>
      <family val="2"/>
    </font>
    <font>
      <sz val="12"/>
      <color indexed="8"/>
      <name val="Times New Roman"/>
      <family val="1"/>
    </font>
    <font>
      <b/>
      <sz val="12"/>
      <color indexed="8"/>
      <name val="Times New Roman"/>
      <family val="1"/>
    </font>
    <font>
      <sz val="11"/>
      <color indexed="8"/>
      <name val="Times New Roman"/>
      <family val="1"/>
    </font>
    <font>
      <b/>
      <sz val="9"/>
      <color indexed="8"/>
      <name val="Times New Roman"/>
      <family val="1"/>
    </font>
    <font>
      <b/>
      <sz val="14"/>
      <color indexed="8"/>
      <name val="Times New Roman"/>
      <family val="1"/>
    </font>
    <font>
      <sz val="8"/>
      <name val="Calibri"/>
      <family val="2"/>
    </font>
    <font>
      <sz val="9"/>
      <color indexed="8"/>
      <name val="Times New Roman"/>
      <family val="1"/>
    </font>
    <font>
      <sz val="10"/>
      <name val="Arial Cyr"/>
      <family val="0"/>
    </font>
    <font>
      <b/>
      <sz val="10"/>
      <color indexed="8"/>
      <name val="Times New Roman"/>
      <family val="1"/>
    </font>
    <font>
      <sz val="10"/>
      <color indexed="8"/>
      <name val="Times New Roman"/>
      <family val="1"/>
    </font>
    <font>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3.2"/>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3.2"/>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3.2"/>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2"/>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2" borderId="0" applyNumberFormat="0" applyBorder="0" applyAlignment="0" applyProtection="0"/>
  </cellStyleXfs>
  <cellXfs count="75">
    <xf numFmtId="0" fontId="0" fillId="0" borderId="0" xfId="0" applyFont="1" applyAlignment="1">
      <alignment/>
    </xf>
    <xf numFmtId="0" fontId="2" fillId="33" borderId="10" xfId="0" applyFont="1" applyFill="1" applyBorder="1" applyAlignment="1">
      <alignment horizontal="center" vertical="center" wrapText="1"/>
    </xf>
    <xf numFmtId="0" fontId="0" fillId="33" borderId="0" xfId="0" applyFill="1" applyAlignment="1">
      <alignment vertical="top"/>
    </xf>
    <xf numFmtId="0" fontId="0" fillId="33" borderId="0" xfId="0" applyFill="1" applyAlignment="1">
      <alignment vertical="center"/>
    </xf>
    <xf numFmtId="4" fontId="0" fillId="33" borderId="0" xfId="0" applyNumberFormat="1" applyFill="1" applyAlignment="1">
      <alignment vertical="top"/>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top" wrapText="1"/>
    </xf>
    <xf numFmtId="0" fontId="3"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xf>
    <xf numFmtId="0" fontId="5" fillId="33" borderId="0" xfId="0" applyFont="1" applyFill="1" applyAlignment="1">
      <alignment/>
    </xf>
    <xf numFmtId="0" fontId="8" fillId="33" borderId="0" xfId="0" applyFont="1" applyFill="1" applyAlignment="1">
      <alignment vertical="top"/>
    </xf>
    <xf numFmtId="0" fontId="8" fillId="33" borderId="10" xfId="0" applyFont="1" applyFill="1" applyBorder="1" applyAlignment="1">
      <alignment horizontal="center" vertical="center" wrapText="1"/>
    </xf>
    <xf numFmtId="0" fontId="51" fillId="33" borderId="0" xfId="0" applyFont="1" applyFill="1" applyAlignment="1">
      <alignment vertical="top"/>
    </xf>
    <xf numFmtId="0" fontId="41" fillId="33" borderId="0" xfId="0" applyFont="1" applyFill="1" applyAlignment="1">
      <alignment vertical="top"/>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33" borderId="10" xfId="0" applyFont="1" applyFill="1" applyBorder="1" applyAlignment="1">
      <alignment vertical="top" wrapText="1"/>
    </xf>
    <xf numFmtId="0" fontId="10" fillId="33" borderId="10" xfId="0" applyFont="1" applyFill="1" applyBorder="1" applyAlignment="1">
      <alignment horizontal="justify" vertical="top" wrapText="1"/>
    </xf>
    <xf numFmtId="0" fontId="11" fillId="33" borderId="10" xfId="0" applyFont="1" applyFill="1" applyBorder="1" applyAlignment="1">
      <alignment horizontal="justify" vertical="top" wrapText="1"/>
    </xf>
    <xf numFmtId="0" fontId="10" fillId="33" borderId="10" xfId="0" applyFont="1" applyFill="1" applyBorder="1" applyAlignment="1">
      <alignment horizontal="left" vertical="center" wrapText="1"/>
    </xf>
    <xf numFmtId="0" fontId="12" fillId="33" borderId="10" xfId="53" applyNumberFormat="1" applyFont="1" applyFill="1" applyBorder="1" applyAlignment="1" applyProtection="1">
      <alignment horizontal="left" vertical="top" wrapText="1"/>
      <protection/>
    </xf>
    <xf numFmtId="0" fontId="11" fillId="33" borderId="10" xfId="0" applyFont="1" applyFill="1" applyBorder="1" applyAlignment="1">
      <alignment wrapText="1"/>
    </xf>
    <xf numFmtId="0" fontId="11" fillId="33" borderId="10" xfId="0" applyFont="1" applyFill="1" applyBorder="1" applyAlignment="1">
      <alignment vertical="top" wrapText="1"/>
    </xf>
    <xf numFmtId="0" fontId="11" fillId="33" borderId="10" xfId="0" applyNumberFormat="1" applyFont="1" applyFill="1" applyBorder="1" applyAlignment="1">
      <alignment horizontal="justify" vertical="top" wrapText="1"/>
    </xf>
    <xf numFmtId="0" fontId="11" fillId="33" borderId="10" xfId="0" applyNumberFormat="1" applyFont="1" applyFill="1" applyBorder="1" applyAlignment="1">
      <alignment vertical="top" wrapText="1"/>
    </xf>
    <xf numFmtId="0" fontId="11" fillId="0" borderId="10" xfId="0" applyFont="1" applyFill="1" applyBorder="1" applyAlignment="1">
      <alignment horizontal="justify" vertical="top" wrapText="1"/>
    </xf>
    <xf numFmtId="0" fontId="10" fillId="0" borderId="10" xfId="0" applyFont="1" applyFill="1" applyBorder="1" applyAlignment="1">
      <alignment vertical="top" wrapText="1"/>
    </xf>
    <xf numFmtId="0" fontId="11" fillId="0" borderId="10" xfId="0" applyFont="1" applyFill="1" applyBorder="1" applyAlignment="1">
      <alignment vertical="top" wrapText="1"/>
    </xf>
    <xf numFmtId="0" fontId="52" fillId="0" borderId="10" xfId="0" applyFont="1" applyBorder="1" applyAlignment="1">
      <alignment horizontal="justify" vertical="top" wrapText="1"/>
    </xf>
    <xf numFmtId="4" fontId="2" fillId="0" borderId="10" xfId="0" applyNumberFormat="1" applyFont="1" applyFill="1" applyBorder="1" applyAlignment="1">
      <alignment horizontal="center" vertical="center" wrapText="1"/>
    </xf>
    <xf numFmtId="0" fontId="0" fillId="0" borderId="0" xfId="0" applyFill="1" applyAlignment="1">
      <alignment vertical="top"/>
    </xf>
    <xf numFmtId="0" fontId="11" fillId="0" borderId="10" xfId="0" applyNumberFormat="1" applyFont="1" applyFill="1" applyBorder="1" applyAlignment="1">
      <alignment vertical="top" wrapText="1"/>
    </xf>
    <xf numFmtId="0" fontId="53" fillId="33" borderId="10" xfId="0" applyFont="1" applyFill="1" applyBorder="1" applyAlignment="1">
      <alignment vertical="center"/>
    </xf>
    <xf numFmtId="49" fontId="2" fillId="33" borderId="10" xfId="0" applyNumberFormat="1" applyFont="1" applyFill="1" applyBorder="1" applyAlignment="1">
      <alignment horizontal="center" vertical="center" wrapText="1"/>
    </xf>
    <xf numFmtId="0" fontId="10" fillId="33" borderId="10" xfId="0" applyFont="1" applyFill="1" applyBorder="1" applyAlignment="1">
      <alignment vertical="center" wrapText="1"/>
    </xf>
    <xf numFmtId="4" fontId="0" fillId="0" borderId="0" xfId="0" applyNumberFormat="1" applyFill="1" applyBorder="1" applyAlignment="1">
      <alignment horizontal="center" vertical="top"/>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pplyProtection="1">
      <alignment horizontal="center" vertical="center" wrapText="1"/>
      <protection locked="0"/>
    </xf>
    <xf numFmtId="4" fontId="2" fillId="0" borderId="11" xfId="0" applyNumberFormat="1" applyFont="1" applyFill="1" applyBorder="1" applyAlignment="1">
      <alignment horizontal="center" vertical="center" wrapText="1"/>
    </xf>
    <xf numFmtId="2" fontId="53" fillId="0" borderId="10" xfId="0" applyNumberFormat="1" applyFont="1" applyFill="1" applyBorder="1" applyAlignment="1">
      <alignment horizontal="center" vertical="center"/>
    </xf>
    <xf numFmtId="4" fontId="0" fillId="33" borderId="12" xfId="0" applyNumberFormat="1" applyFill="1" applyBorder="1" applyAlignment="1">
      <alignment vertical="top"/>
    </xf>
    <xf numFmtId="0" fontId="0" fillId="33" borderId="12" xfId="0" applyFill="1" applyBorder="1" applyAlignment="1">
      <alignment vertical="top"/>
    </xf>
    <xf numFmtId="0" fontId="49" fillId="33" borderId="12" xfId="0" applyFont="1" applyFill="1" applyBorder="1" applyAlignment="1">
      <alignment vertical="top"/>
    </xf>
    <xf numFmtId="4" fontId="49" fillId="33" borderId="12" xfId="0" applyNumberFormat="1" applyFont="1" applyFill="1" applyBorder="1" applyAlignment="1">
      <alignment vertical="top"/>
    </xf>
    <xf numFmtId="0" fontId="10" fillId="0" borderId="10" xfId="0" applyFont="1" applyFill="1" applyBorder="1" applyAlignment="1">
      <alignment horizontal="justify" vertical="top" wrapText="1"/>
    </xf>
    <xf numFmtId="0" fontId="11" fillId="0" borderId="10" xfId="0" applyFont="1" applyFill="1" applyBorder="1" applyAlignment="1">
      <alignment horizontal="justify" vertical="top"/>
    </xf>
    <xf numFmtId="0" fontId="11" fillId="0" borderId="10" xfId="0" applyNumberFormat="1" applyFont="1" applyFill="1" applyBorder="1" applyAlignment="1">
      <alignment horizontal="justify" vertical="top" wrapText="1"/>
    </xf>
    <xf numFmtId="0" fontId="52" fillId="0" borderId="10" xfId="0" applyFont="1" applyFill="1" applyBorder="1" applyAlignment="1">
      <alignment vertical="top" wrapText="1"/>
    </xf>
    <xf numFmtId="0" fontId="11" fillId="0" borderId="11" xfId="0" applyFont="1" applyFill="1" applyBorder="1" applyAlignment="1">
      <alignment horizontal="justify" vertical="top" wrapText="1"/>
    </xf>
    <xf numFmtId="0" fontId="52" fillId="0" borderId="10" xfId="0" applyFont="1" applyBorder="1" applyAlignment="1">
      <alignment vertical="top" wrapText="1"/>
    </xf>
    <xf numFmtId="4" fontId="13" fillId="33" borderId="10" xfId="0" applyNumberFormat="1" applyFont="1" applyFill="1" applyBorder="1" applyAlignment="1">
      <alignment horizontal="center" wrapText="1"/>
    </xf>
    <xf numFmtId="4" fontId="13" fillId="0" borderId="10" xfId="0" applyNumberFormat="1" applyFont="1" applyBorder="1" applyAlignment="1">
      <alignment horizontal="center" wrapText="1"/>
    </xf>
    <xf numFmtId="4" fontId="13" fillId="0" borderId="10" xfId="0" applyNumberFormat="1" applyFont="1" applyBorder="1" applyAlignment="1">
      <alignment horizontal="center"/>
    </xf>
    <xf numFmtId="4" fontId="13" fillId="33" borderId="10" xfId="0" applyNumberFormat="1" applyFont="1" applyFill="1" applyBorder="1" applyAlignment="1">
      <alignment horizontal="center"/>
    </xf>
    <xf numFmtId="4" fontId="13" fillId="0" borderId="10" xfId="0" applyNumberFormat="1" applyFont="1" applyFill="1" applyBorder="1" applyAlignment="1">
      <alignment horizontal="center" wrapText="1"/>
    </xf>
    <xf numFmtId="0" fontId="11" fillId="0" borderId="0" xfId="0" applyFont="1" applyFill="1" applyAlignment="1">
      <alignment vertical="top" wrapText="1"/>
    </xf>
    <xf numFmtId="0" fontId="52" fillId="0" borderId="10" xfId="0" applyFont="1" applyBorder="1" applyAlignment="1">
      <alignment horizontal="left" vertical="top" wrapText="1"/>
    </xf>
    <xf numFmtId="0" fontId="52" fillId="0" borderId="0" xfId="0" applyFont="1" applyAlignment="1">
      <alignment vertical="top" wrapText="1"/>
    </xf>
    <xf numFmtId="0" fontId="52" fillId="0" borderId="0" xfId="0" applyFont="1" applyFill="1" applyAlignment="1">
      <alignment vertical="top" wrapText="1"/>
    </xf>
    <xf numFmtId="0" fontId="11" fillId="0" borderId="10" xfId="0" applyFont="1" applyFill="1" applyBorder="1" applyAlignment="1">
      <alignment horizontal="left" vertical="top" wrapText="1"/>
    </xf>
    <xf numFmtId="0" fontId="52" fillId="0" borderId="10" xfId="0" applyNumberFormat="1" applyFont="1" applyFill="1" applyBorder="1" applyAlignment="1">
      <alignment vertical="top" wrapText="1"/>
    </xf>
    <xf numFmtId="0" fontId="3" fillId="33" borderId="0" xfId="0" applyFont="1" applyFill="1" applyAlignment="1">
      <alignment horizontal="center" vertical="center"/>
    </xf>
    <xf numFmtId="0" fontId="4" fillId="33" borderId="0" xfId="0" applyFont="1" applyFill="1" applyAlignment="1">
      <alignment horizontal="left" vertical="top" wrapText="1"/>
    </xf>
    <xf numFmtId="0" fontId="6" fillId="33" borderId="0" xfId="0" applyFont="1" applyFill="1" applyAlignment="1">
      <alignment horizontal="center" vertical="top" wrapText="1"/>
    </xf>
    <xf numFmtId="4" fontId="0" fillId="0" borderId="0" xfId="0" applyNumberFormat="1" applyFill="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1"/>
  <sheetViews>
    <sheetView tabSelected="1" zoomScalePageLayoutView="0" workbookViewId="0" topLeftCell="A1">
      <selection activeCell="I106" sqref="I105:I106"/>
    </sheetView>
  </sheetViews>
  <sheetFormatPr defaultColWidth="9.140625" defaultRowHeight="15"/>
  <cols>
    <col min="1" max="1" width="28.28125" style="3" customWidth="1"/>
    <col min="2" max="2" width="62.8515625" style="16" customWidth="1"/>
    <col min="3" max="3" width="17.140625" style="2" customWidth="1"/>
    <col min="4" max="4" width="15.7109375" style="2" customWidth="1"/>
    <col min="5" max="5" width="17.421875" style="2" customWidth="1"/>
    <col min="6" max="6" width="15.00390625" style="2" hidden="1" customWidth="1"/>
    <col min="7" max="16384" width="9.140625" style="2" customWidth="1"/>
  </cols>
  <sheetData>
    <row r="1" spans="2:5" ht="15.75">
      <c r="B1" s="13" t="s">
        <v>39</v>
      </c>
      <c r="C1" s="71" t="s">
        <v>35</v>
      </c>
      <c r="D1" s="71"/>
      <c r="E1" s="71"/>
    </row>
    <row r="2" spans="2:5" ht="15">
      <c r="B2" s="14" t="s">
        <v>38</v>
      </c>
      <c r="C2" s="72" t="s">
        <v>235</v>
      </c>
      <c r="D2" s="72"/>
      <c r="E2" s="72"/>
    </row>
    <row r="3" spans="2:5" ht="15">
      <c r="B3" s="14" t="s">
        <v>36</v>
      </c>
      <c r="C3" s="72"/>
      <c r="D3" s="72"/>
      <c r="E3" s="72"/>
    </row>
    <row r="4" spans="2:5" ht="30.75" customHeight="1">
      <c r="B4" s="14" t="s">
        <v>37</v>
      </c>
      <c r="C4" s="72"/>
      <c r="D4" s="72"/>
      <c r="E4" s="72"/>
    </row>
    <row r="5" s="3" customFormat="1" ht="14.25" customHeight="1"/>
    <row r="7" spans="1:5" ht="37.5" customHeight="1">
      <c r="A7" s="73" t="s">
        <v>236</v>
      </c>
      <c r="B7" s="73"/>
      <c r="C7" s="73"/>
      <c r="D7" s="73"/>
      <c r="E7" s="73"/>
    </row>
    <row r="8" ht="7.5" customHeight="1"/>
    <row r="9" spans="1:6" ht="47.25">
      <c r="A9" s="1" t="s">
        <v>0</v>
      </c>
      <c r="B9" s="15" t="s">
        <v>1</v>
      </c>
      <c r="C9" s="10" t="s">
        <v>149</v>
      </c>
      <c r="D9" s="10" t="s">
        <v>207</v>
      </c>
      <c r="E9" s="10" t="s">
        <v>253</v>
      </c>
      <c r="F9" s="4"/>
    </row>
    <row r="10" spans="1:5" ht="15">
      <c r="A10" s="5">
        <v>1</v>
      </c>
      <c r="B10" s="6">
        <v>2</v>
      </c>
      <c r="C10" s="6">
        <v>3</v>
      </c>
      <c r="D10" s="6">
        <v>4</v>
      </c>
      <c r="E10" s="6">
        <v>5</v>
      </c>
    </row>
    <row r="11" spans="1:6" ht="15.75">
      <c r="A11" s="7"/>
      <c r="B11" s="23" t="s">
        <v>2</v>
      </c>
      <c r="C11" s="8">
        <f>C12+C92</f>
        <v>795184539.29</v>
      </c>
      <c r="D11" s="8">
        <f>D12+D92</f>
        <v>785732184.71</v>
      </c>
      <c r="E11" s="8">
        <f>E12+E92</f>
        <v>725683456.81</v>
      </c>
      <c r="F11" s="4"/>
    </row>
    <row r="12" spans="1:6" ht="15.75">
      <c r="A12" s="11" t="s">
        <v>46</v>
      </c>
      <c r="B12" s="23" t="s">
        <v>3</v>
      </c>
      <c r="C12" s="43">
        <f>C13+C20+C25+C44+C48+C59+C63+C71+C89</f>
        <v>353823393.34</v>
      </c>
      <c r="D12" s="43">
        <f>D13+D20+D25+D44+D48+D58+D63+D71</f>
        <v>353088000</v>
      </c>
      <c r="E12" s="43">
        <f>E13+E20+E25+E44+E48+E58+E63+E71</f>
        <v>354184500</v>
      </c>
      <c r="F12" s="4"/>
    </row>
    <row r="13" spans="1:6" ht="15.75">
      <c r="A13" s="11" t="s">
        <v>45</v>
      </c>
      <c r="B13" s="24" t="s">
        <v>4</v>
      </c>
      <c r="C13" s="44">
        <f>C14</f>
        <v>272535000</v>
      </c>
      <c r="D13" s="44">
        <f>D14</f>
        <v>263917500</v>
      </c>
      <c r="E13" s="44">
        <f>E14</f>
        <v>260306600</v>
      </c>
      <c r="F13" s="4"/>
    </row>
    <row r="14" spans="1:6" ht="15.75">
      <c r="A14" s="11" t="s">
        <v>45</v>
      </c>
      <c r="B14" s="23" t="s">
        <v>5</v>
      </c>
      <c r="C14" s="44">
        <f>C15+C16+C17+C18+C19</f>
        <v>272535000</v>
      </c>
      <c r="D14" s="44">
        <f>D15+D16+D17+D18+D19</f>
        <v>263917500</v>
      </c>
      <c r="E14" s="44">
        <f>E15+E16+E17+E18+E19</f>
        <v>260306600</v>
      </c>
      <c r="F14" s="4"/>
    </row>
    <row r="15" spans="1:6" ht="51.75" customHeight="1">
      <c r="A15" s="10" t="s">
        <v>47</v>
      </c>
      <c r="B15" s="25" t="s">
        <v>6</v>
      </c>
      <c r="C15" s="36">
        <v>257781600</v>
      </c>
      <c r="D15" s="36">
        <v>249630600</v>
      </c>
      <c r="E15" s="36">
        <v>246212800</v>
      </c>
      <c r="F15" s="9"/>
    </row>
    <row r="16" spans="1:6" ht="69" customHeight="1">
      <c r="A16" s="10" t="s">
        <v>48</v>
      </c>
      <c r="B16" s="25" t="s">
        <v>7</v>
      </c>
      <c r="C16" s="36">
        <v>701500</v>
      </c>
      <c r="D16" s="36">
        <v>679300</v>
      </c>
      <c r="E16" s="36">
        <v>670100</v>
      </c>
      <c r="F16" s="9"/>
    </row>
    <row r="17" spans="1:6" ht="38.25">
      <c r="A17" s="10" t="s">
        <v>49</v>
      </c>
      <c r="B17" s="25" t="s">
        <v>8</v>
      </c>
      <c r="C17" s="36">
        <v>3305500</v>
      </c>
      <c r="D17" s="36">
        <v>3201000</v>
      </c>
      <c r="E17" s="36">
        <v>3157700</v>
      </c>
      <c r="F17" s="9"/>
    </row>
    <row r="18" spans="1:6" ht="63.75">
      <c r="A18" s="10" t="s">
        <v>50</v>
      </c>
      <c r="B18" s="25" t="s">
        <v>9</v>
      </c>
      <c r="C18" s="36">
        <v>350000</v>
      </c>
      <c r="D18" s="36">
        <v>338900</v>
      </c>
      <c r="E18" s="36">
        <v>334400</v>
      </c>
      <c r="F18" s="9"/>
    </row>
    <row r="19" spans="1:6" ht="51">
      <c r="A19" s="40" t="s">
        <v>231</v>
      </c>
      <c r="B19" s="25" t="s">
        <v>150</v>
      </c>
      <c r="C19" s="36">
        <v>10396400</v>
      </c>
      <c r="D19" s="36">
        <v>10067700</v>
      </c>
      <c r="E19" s="36">
        <v>9931600</v>
      </c>
      <c r="F19" s="9"/>
    </row>
    <row r="20" spans="1:6" ht="25.5">
      <c r="A20" s="11" t="s">
        <v>226</v>
      </c>
      <c r="B20" s="26" t="s">
        <v>10</v>
      </c>
      <c r="C20" s="43">
        <f>C21+C22+C23+C24</f>
        <v>7246700</v>
      </c>
      <c r="D20" s="43">
        <f>D21+D22+D23+D24</f>
        <v>7615900</v>
      </c>
      <c r="E20" s="43">
        <f>E21+E22+E23+E24</f>
        <v>7805400</v>
      </c>
      <c r="F20" s="4"/>
    </row>
    <row r="21" spans="1:6" ht="76.5">
      <c r="A21" s="10" t="s">
        <v>227</v>
      </c>
      <c r="B21" s="27" t="s">
        <v>103</v>
      </c>
      <c r="C21" s="36">
        <v>3600000</v>
      </c>
      <c r="D21" s="36">
        <v>3783400</v>
      </c>
      <c r="E21" s="36">
        <v>3877500</v>
      </c>
      <c r="F21" s="4"/>
    </row>
    <row r="22" spans="1:6" ht="78.75" customHeight="1">
      <c r="A22" s="10" t="s">
        <v>228</v>
      </c>
      <c r="B22" s="27" t="s">
        <v>104</v>
      </c>
      <c r="C22" s="36">
        <v>19200</v>
      </c>
      <c r="D22" s="36">
        <v>20200</v>
      </c>
      <c r="E22" s="36">
        <v>20700</v>
      </c>
      <c r="F22" s="4"/>
    </row>
    <row r="23" spans="1:6" ht="76.5">
      <c r="A23" s="10" t="s">
        <v>229</v>
      </c>
      <c r="B23" s="27" t="s">
        <v>105</v>
      </c>
      <c r="C23" s="36">
        <v>3627500</v>
      </c>
      <c r="D23" s="36">
        <v>3812300</v>
      </c>
      <c r="E23" s="36">
        <v>3907200</v>
      </c>
      <c r="F23" s="4"/>
    </row>
    <row r="24" spans="1:6" ht="76.5">
      <c r="A24" s="10" t="s">
        <v>230</v>
      </c>
      <c r="B24" s="27" t="s">
        <v>106</v>
      </c>
      <c r="C24" s="36">
        <v>0</v>
      </c>
      <c r="D24" s="36">
        <v>0</v>
      </c>
      <c r="E24" s="36">
        <v>0</v>
      </c>
      <c r="F24" s="50"/>
    </row>
    <row r="25" spans="1:6" ht="15.75">
      <c r="A25" s="11" t="s">
        <v>51</v>
      </c>
      <c r="B25" s="23" t="s">
        <v>11</v>
      </c>
      <c r="C25" s="44">
        <f>C34+C37+C41+C26</f>
        <v>54076600</v>
      </c>
      <c r="D25" s="44">
        <f>D34+D37+D41+D26</f>
        <v>64339000</v>
      </c>
      <c r="E25" s="44">
        <f>E34+E37+E41+E26</f>
        <v>68539700</v>
      </c>
      <c r="F25" s="51"/>
    </row>
    <row r="26" spans="1:6" ht="25.5">
      <c r="A26" s="11" t="s">
        <v>52</v>
      </c>
      <c r="B26" s="41" t="s">
        <v>40</v>
      </c>
      <c r="C26" s="44">
        <f>C27+C28+C29+C30+C31+C32+C33</f>
        <v>49263300</v>
      </c>
      <c r="D26" s="44">
        <f>D27+D28+D29+D30+D31+D32+D33</f>
        <v>59225000</v>
      </c>
      <c r="E26" s="44">
        <f>E27+E28+E29+E30+E31+E32+E33</f>
        <v>63075000</v>
      </c>
      <c r="F26" s="52"/>
    </row>
    <row r="27" spans="1:6" ht="43.5" customHeight="1">
      <c r="A27" s="40" t="s">
        <v>160</v>
      </c>
      <c r="B27" s="29" t="s">
        <v>161</v>
      </c>
      <c r="C27" s="36">
        <v>27877900</v>
      </c>
      <c r="D27" s="36">
        <v>33515200</v>
      </c>
      <c r="E27" s="36">
        <v>35693900</v>
      </c>
      <c r="F27" s="53"/>
    </row>
    <row r="28" spans="1:6" ht="24.75" customHeight="1">
      <c r="A28" s="40" t="s">
        <v>162</v>
      </c>
      <c r="B28" s="28" t="s">
        <v>163</v>
      </c>
      <c r="C28" s="36">
        <v>469300</v>
      </c>
      <c r="D28" s="36">
        <v>564200</v>
      </c>
      <c r="E28" s="36">
        <v>600900</v>
      </c>
      <c r="F28" s="52"/>
    </row>
    <row r="29" spans="1:6" ht="34.5" customHeight="1">
      <c r="A29" s="40" t="s">
        <v>164</v>
      </c>
      <c r="B29" s="28" t="s">
        <v>165</v>
      </c>
      <c r="C29" s="36">
        <v>3200</v>
      </c>
      <c r="D29" s="36">
        <v>3900</v>
      </c>
      <c r="E29" s="36">
        <v>4100</v>
      </c>
      <c r="F29" s="52"/>
    </row>
    <row r="30" spans="1:6" ht="24.75" customHeight="1">
      <c r="A30" s="40" t="s">
        <v>166</v>
      </c>
      <c r="B30" s="28" t="s">
        <v>167</v>
      </c>
      <c r="C30" s="36">
        <v>4600</v>
      </c>
      <c r="D30" s="36">
        <v>5500</v>
      </c>
      <c r="E30" s="36">
        <v>5900</v>
      </c>
      <c r="F30" s="52"/>
    </row>
    <row r="31" spans="1:6" ht="37.5" customHeight="1">
      <c r="A31" s="40" t="s">
        <v>168</v>
      </c>
      <c r="B31" s="28" t="s">
        <v>169</v>
      </c>
      <c r="C31" s="36">
        <v>20648300</v>
      </c>
      <c r="D31" s="36">
        <v>24823600</v>
      </c>
      <c r="E31" s="36">
        <v>26437300</v>
      </c>
      <c r="F31" s="52"/>
    </row>
    <row r="32" spans="1:6" ht="37.5" customHeight="1">
      <c r="A32" s="40" t="s">
        <v>170</v>
      </c>
      <c r="B32" s="28" t="s">
        <v>171</v>
      </c>
      <c r="C32" s="36">
        <v>260000</v>
      </c>
      <c r="D32" s="36">
        <v>312600</v>
      </c>
      <c r="E32" s="36">
        <v>332900</v>
      </c>
      <c r="F32" s="52"/>
    </row>
    <row r="33" spans="1:6" ht="53.25" customHeight="1">
      <c r="A33" s="40" t="s">
        <v>172</v>
      </c>
      <c r="B33" s="29" t="s">
        <v>173</v>
      </c>
      <c r="C33" s="36">
        <v>0</v>
      </c>
      <c r="D33" s="36">
        <v>0</v>
      </c>
      <c r="E33" s="36">
        <v>0</v>
      </c>
      <c r="F33" s="52"/>
    </row>
    <row r="34" spans="1:6" ht="15.75" hidden="1">
      <c r="A34" s="11" t="s">
        <v>53</v>
      </c>
      <c r="B34" s="23" t="s">
        <v>12</v>
      </c>
      <c r="C34" s="44">
        <f>C35+C36</f>
        <v>0</v>
      </c>
      <c r="D34" s="44">
        <f>D35+D36</f>
        <v>0</v>
      </c>
      <c r="E34" s="44">
        <f>E35+E36</f>
        <v>0</v>
      </c>
      <c r="F34" s="53"/>
    </row>
    <row r="35" spans="1:6" ht="15.75" hidden="1">
      <c r="A35" s="10" t="s">
        <v>54</v>
      </c>
      <c r="B35" s="25" t="s">
        <v>12</v>
      </c>
      <c r="C35" s="45"/>
      <c r="D35" s="45"/>
      <c r="E35" s="45"/>
      <c r="F35" s="52"/>
    </row>
    <row r="36" spans="1:6" ht="25.5" hidden="1">
      <c r="A36" s="10" t="s">
        <v>55</v>
      </c>
      <c r="B36" s="25" t="s">
        <v>13</v>
      </c>
      <c r="C36" s="45"/>
      <c r="D36" s="45"/>
      <c r="E36" s="45"/>
      <c r="F36" s="52"/>
    </row>
    <row r="37" spans="1:6" ht="15.75">
      <c r="A37" s="11" t="s">
        <v>56</v>
      </c>
      <c r="B37" s="23" t="s">
        <v>14</v>
      </c>
      <c r="C37" s="44">
        <f>C38+C39+C40</f>
        <v>13300</v>
      </c>
      <c r="D37" s="44">
        <f>D38+D39+D40</f>
        <v>14000</v>
      </c>
      <c r="E37" s="44">
        <f>E38+E39+E40</f>
        <v>14700</v>
      </c>
      <c r="F37" s="53"/>
    </row>
    <row r="38" spans="1:6" ht="38.25">
      <c r="A38" s="10" t="s">
        <v>151</v>
      </c>
      <c r="B38" s="29" t="s">
        <v>152</v>
      </c>
      <c r="C38" s="36">
        <v>13200</v>
      </c>
      <c r="D38" s="36">
        <v>13900</v>
      </c>
      <c r="E38" s="36">
        <v>14600</v>
      </c>
      <c r="F38" s="51"/>
    </row>
    <row r="39" spans="1:6" ht="15.75" customHeight="1">
      <c r="A39" s="40" t="s">
        <v>153</v>
      </c>
      <c r="B39" s="29" t="s">
        <v>154</v>
      </c>
      <c r="C39" s="36">
        <v>100</v>
      </c>
      <c r="D39" s="36">
        <v>100</v>
      </c>
      <c r="E39" s="36">
        <v>100</v>
      </c>
      <c r="F39" s="51"/>
    </row>
    <row r="40" spans="1:5" ht="29.25" customHeight="1">
      <c r="A40" s="40" t="s">
        <v>155</v>
      </c>
      <c r="B40" s="29" t="s">
        <v>156</v>
      </c>
      <c r="C40" s="36">
        <v>0</v>
      </c>
      <c r="D40" s="36">
        <v>0</v>
      </c>
      <c r="E40" s="36">
        <v>0</v>
      </c>
    </row>
    <row r="41" spans="1:5" ht="25.5">
      <c r="A41" s="11" t="s">
        <v>57</v>
      </c>
      <c r="B41" s="23" t="s">
        <v>15</v>
      </c>
      <c r="C41" s="43">
        <f>C42+C43</f>
        <v>4800000</v>
      </c>
      <c r="D41" s="43">
        <f>D42+D43</f>
        <v>5100000</v>
      </c>
      <c r="E41" s="43">
        <f>E42+E43</f>
        <v>5450000</v>
      </c>
    </row>
    <row r="42" spans="1:5" ht="51">
      <c r="A42" s="10" t="s">
        <v>157</v>
      </c>
      <c r="B42" s="25" t="s">
        <v>174</v>
      </c>
      <c r="C42" s="36">
        <v>4782000</v>
      </c>
      <c r="D42" s="36">
        <v>5081000</v>
      </c>
      <c r="E42" s="36">
        <v>5430000</v>
      </c>
    </row>
    <row r="43" spans="1:5" ht="38.25">
      <c r="A43" s="40" t="s">
        <v>158</v>
      </c>
      <c r="B43" s="25" t="s">
        <v>159</v>
      </c>
      <c r="C43" s="36">
        <v>18000</v>
      </c>
      <c r="D43" s="36">
        <v>19000</v>
      </c>
      <c r="E43" s="36">
        <v>20000</v>
      </c>
    </row>
    <row r="44" spans="1:5" ht="25.5">
      <c r="A44" s="11" t="s">
        <v>58</v>
      </c>
      <c r="B44" s="23" t="s">
        <v>16</v>
      </c>
      <c r="C44" s="44">
        <f>C45+C46+C47</f>
        <v>4145000</v>
      </c>
      <c r="D44" s="44">
        <f>D45+D46+D47</f>
        <v>4172000</v>
      </c>
      <c r="E44" s="44">
        <f>E45+E46+E47</f>
        <v>4194000</v>
      </c>
    </row>
    <row r="45" spans="1:5" ht="42" customHeight="1">
      <c r="A45" s="10" t="s">
        <v>175</v>
      </c>
      <c r="B45" s="29" t="s">
        <v>176</v>
      </c>
      <c r="C45" s="36">
        <v>3812500</v>
      </c>
      <c r="D45" s="36">
        <v>3837300</v>
      </c>
      <c r="E45" s="36">
        <v>3857600</v>
      </c>
    </row>
    <row r="46" spans="1:5" ht="52.5" customHeight="1">
      <c r="A46" s="40" t="s">
        <v>177</v>
      </c>
      <c r="B46" s="29" t="s">
        <v>180</v>
      </c>
      <c r="C46" s="36">
        <v>332500</v>
      </c>
      <c r="D46" s="36">
        <v>334700</v>
      </c>
      <c r="E46" s="36">
        <v>336400</v>
      </c>
    </row>
    <row r="47" spans="1:5" ht="39" customHeight="1">
      <c r="A47" s="40" t="s">
        <v>178</v>
      </c>
      <c r="B47" s="29" t="s">
        <v>179</v>
      </c>
      <c r="C47" s="36">
        <v>0</v>
      </c>
      <c r="D47" s="36">
        <v>0</v>
      </c>
      <c r="E47" s="36">
        <v>0</v>
      </c>
    </row>
    <row r="48" spans="1:6" ht="25.5">
      <c r="A48" s="11" t="s">
        <v>59</v>
      </c>
      <c r="B48" s="23" t="s">
        <v>17</v>
      </c>
      <c r="C48" s="44">
        <f>C49+C53+C55</f>
        <v>9960793.34</v>
      </c>
      <c r="D48" s="44">
        <f>D49+D53+D55</f>
        <v>8460000</v>
      </c>
      <c r="E48" s="44">
        <f>E49+E53+E55</f>
        <v>8390000</v>
      </c>
      <c r="F48" s="4"/>
    </row>
    <row r="49" spans="1:5" ht="63.75">
      <c r="A49" s="11" t="s">
        <v>60</v>
      </c>
      <c r="B49" s="24" t="s">
        <v>18</v>
      </c>
      <c r="C49" s="44">
        <f>C50+C51+C52</f>
        <v>9750000</v>
      </c>
      <c r="D49" s="44">
        <f>D50+D51+D52</f>
        <v>8350000</v>
      </c>
      <c r="E49" s="44">
        <f>E50+E51+E52</f>
        <v>8300000</v>
      </c>
    </row>
    <row r="50" spans="1:6" ht="63.75">
      <c r="A50" s="10" t="s">
        <v>61</v>
      </c>
      <c r="B50" s="30" t="s">
        <v>41</v>
      </c>
      <c r="C50" s="36">
        <v>5600000</v>
      </c>
      <c r="D50" s="36">
        <v>5500000</v>
      </c>
      <c r="E50" s="36">
        <v>5500000</v>
      </c>
      <c r="F50" s="4" t="s">
        <v>193</v>
      </c>
    </row>
    <row r="51" spans="1:5" ht="49.5" customHeight="1">
      <c r="A51" s="10" t="s">
        <v>62</v>
      </c>
      <c r="B51" s="31" t="s">
        <v>42</v>
      </c>
      <c r="C51" s="36">
        <v>2600000</v>
      </c>
      <c r="D51" s="36">
        <v>1400000</v>
      </c>
      <c r="E51" s="36">
        <v>1400000</v>
      </c>
    </row>
    <row r="52" spans="1:6" ht="25.5">
      <c r="A52" s="10" t="s">
        <v>114</v>
      </c>
      <c r="B52" s="25" t="s">
        <v>115</v>
      </c>
      <c r="C52" s="36">
        <v>1550000</v>
      </c>
      <c r="D52" s="36">
        <v>1450000</v>
      </c>
      <c r="E52" s="36">
        <v>1400000</v>
      </c>
      <c r="F52" s="4" t="s">
        <v>187</v>
      </c>
    </row>
    <row r="53" spans="1:5" ht="15.75" hidden="1">
      <c r="A53" s="11" t="s">
        <v>63</v>
      </c>
      <c r="B53" s="23" t="s">
        <v>19</v>
      </c>
      <c r="C53" s="44">
        <f>C54</f>
        <v>0</v>
      </c>
      <c r="D53" s="44">
        <f>D54</f>
        <v>0</v>
      </c>
      <c r="E53" s="44">
        <f>E54</f>
        <v>0</v>
      </c>
    </row>
    <row r="54" spans="1:5" ht="38.25" hidden="1">
      <c r="A54" s="10" t="s">
        <v>64</v>
      </c>
      <c r="B54" s="25" t="s">
        <v>20</v>
      </c>
      <c r="C54" s="45"/>
      <c r="D54" s="45"/>
      <c r="E54" s="45"/>
    </row>
    <row r="55" spans="1:6" ht="63.75">
      <c r="A55" s="11" t="s">
        <v>65</v>
      </c>
      <c r="B55" s="24" t="s">
        <v>21</v>
      </c>
      <c r="C55" s="44">
        <f>C56+C57</f>
        <v>210793.34</v>
      </c>
      <c r="D55" s="44">
        <f>D56+D57</f>
        <v>110000</v>
      </c>
      <c r="E55" s="44">
        <f>E56+E57</f>
        <v>90000</v>
      </c>
      <c r="F55" s="2" t="s">
        <v>188</v>
      </c>
    </row>
    <row r="56" spans="1:6" ht="63.75">
      <c r="A56" s="10" t="s">
        <v>66</v>
      </c>
      <c r="B56" s="25" t="s">
        <v>22</v>
      </c>
      <c r="C56" s="36">
        <v>120000</v>
      </c>
      <c r="D56" s="36">
        <v>110000</v>
      </c>
      <c r="E56" s="36">
        <v>90000</v>
      </c>
      <c r="F56" s="2" t="s">
        <v>189</v>
      </c>
    </row>
    <row r="57" spans="1:5" ht="80.25" customHeight="1">
      <c r="A57" s="10" t="s">
        <v>204</v>
      </c>
      <c r="B57" s="30" t="s">
        <v>203</v>
      </c>
      <c r="C57" s="36">
        <v>90793.34</v>
      </c>
      <c r="D57" s="36"/>
      <c r="E57" s="36"/>
    </row>
    <row r="58" spans="1:5" ht="15.75">
      <c r="A58" s="11" t="s">
        <v>67</v>
      </c>
      <c r="B58" s="23" t="s">
        <v>23</v>
      </c>
      <c r="C58" s="44">
        <f>C59</f>
        <v>365400</v>
      </c>
      <c r="D58" s="44">
        <f>D59</f>
        <v>480600</v>
      </c>
      <c r="E58" s="44">
        <f>E59</f>
        <v>517800</v>
      </c>
    </row>
    <row r="59" spans="1:6" ht="15.75">
      <c r="A59" s="11" t="s">
        <v>68</v>
      </c>
      <c r="B59" s="23" t="s">
        <v>24</v>
      </c>
      <c r="C59" s="44">
        <f>C60+C61+C62</f>
        <v>365400</v>
      </c>
      <c r="D59" s="44">
        <f>D60+D61+D62</f>
        <v>480600</v>
      </c>
      <c r="E59" s="44">
        <f>E60+E61+E62</f>
        <v>517800</v>
      </c>
      <c r="F59" s="2" t="s">
        <v>190</v>
      </c>
    </row>
    <row r="60" spans="1:5" ht="40.5" customHeight="1">
      <c r="A60" s="40" t="s">
        <v>181</v>
      </c>
      <c r="B60" s="29" t="s">
        <v>182</v>
      </c>
      <c r="C60" s="36">
        <v>246000</v>
      </c>
      <c r="D60" s="36">
        <v>322800</v>
      </c>
      <c r="E60" s="36">
        <v>321000</v>
      </c>
    </row>
    <row r="61" spans="1:5" ht="38.25">
      <c r="A61" s="40" t="s">
        <v>183</v>
      </c>
      <c r="B61" s="29" t="s">
        <v>184</v>
      </c>
      <c r="C61" s="36">
        <v>105600</v>
      </c>
      <c r="D61" s="36">
        <v>141000</v>
      </c>
      <c r="E61" s="36">
        <v>176400</v>
      </c>
    </row>
    <row r="62" spans="1:5" ht="40.5" customHeight="1">
      <c r="A62" s="40" t="s">
        <v>185</v>
      </c>
      <c r="B62" s="29" t="s">
        <v>186</v>
      </c>
      <c r="C62" s="36">
        <v>13800</v>
      </c>
      <c r="D62" s="36">
        <v>16800</v>
      </c>
      <c r="E62" s="36">
        <v>20400</v>
      </c>
    </row>
    <row r="63" spans="1:6" ht="15.75" customHeight="1">
      <c r="A63" s="11" t="s">
        <v>69</v>
      </c>
      <c r="B63" s="23" t="s">
        <v>25</v>
      </c>
      <c r="C63" s="44">
        <f>C64+C67</f>
        <v>4645900</v>
      </c>
      <c r="D63" s="44">
        <f>D64+D67</f>
        <v>3305000</v>
      </c>
      <c r="E63" s="44">
        <f>E64+E67</f>
        <v>3705000</v>
      </c>
      <c r="F63" s="4"/>
    </row>
    <row r="64" spans="1:5" ht="63.75">
      <c r="A64" s="11" t="s">
        <v>70</v>
      </c>
      <c r="B64" s="24" t="s">
        <v>26</v>
      </c>
      <c r="C64" s="44">
        <f>C66</f>
        <v>500000</v>
      </c>
      <c r="D64" s="44">
        <f>D66</f>
        <v>300000</v>
      </c>
      <c r="E64" s="44">
        <f>E66</f>
        <v>800000</v>
      </c>
    </row>
    <row r="65" spans="1:5" ht="63.75" hidden="1">
      <c r="A65" s="21" t="s">
        <v>71</v>
      </c>
      <c r="B65" s="32" t="s">
        <v>27</v>
      </c>
      <c r="C65" s="45"/>
      <c r="D65" s="45"/>
      <c r="E65" s="45"/>
    </row>
    <row r="66" spans="1:6" ht="63.75">
      <c r="A66" s="21" t="s">
        <v>120</v>
      </c>
      <c r="B66" s="32" t="s">
        <v>121</v>
      </c>
      <c r="C66" s="36">
        <v>500000</v>
      </c>
      <c r="D66" s="36">
        <v>300000</v>
      </c>
      <c r="E66" s="36">
        <v>800000</v>
      </c>
      <c r="F66" s="2" t="s">
        <v>191</v>
      </c>
    </row>
    <row r="67" spans="1:6" ht="25.5">
      <c r="A67" s="22" t="s">
        <v>72</v>
      </c>
      <c r="B67" s="33" t="s">
        <v>28</v>
      </c>
      <c r="C67" s="44">
        <f>C69+C70+C68</f>
        <v>4145900</v>
      </c>
      <c r="D67" s="44">
        <f>D69+D70+D68</f>
        <v>3005000</v>
      </c>
      <c r="E67" s="44">
        <f>E69+E70+E68</f>
        <v>2905000</v>
      </c>
      <c r="F67" s="2" t="s">
        <v>192</v>
      </c>
    </row>
    <row r="68" spans="1:5" ht="38.25" hidden="1">
      <c r="A68" s="21" t="s">
        <v>118</v>
      </c>
      <c r="B68" s="34" t="s">
        <v>119</v>
      </c>
      <c r="C68" s="36"/>
      <c r="D68" s="36"/>
      <c r="E68" s="36"/>
    </row>
    <row r="69" spans="1:5" ht="42" customHeight="1">
      <c r="A69" s="10" t="s">
        <v>73</v>
      </c>
      <c r="B69" s="29" t="s">
        <v>43</v>
      </c>
      <c r="C69" s="36">
        <v>3331600</v>
      </c>
      <c r="D69" s="36">
        <v>2305000</v>
      </c>
      <c r="E69" s="36">
        <v>2305000</v>
      </c>
    </row>
    <row r="70" spans="1:6" ht="26.25" customHeight="1">
      <c r="A70" s="10" t="s">
        <v>74</v>
      </c>
      <c r="B70" s="25" t="s">
        <v>44</v>
      </c>
      <c r="C70" s="36">
        <v>814300</v>
      </c>
      <c r="D70" s="36">
        <v>700000</v>
      </c>
      <c r="E70" s="36">
        <v>600000</v>
      </c>
      <c r="F70" s="4"/>
    </row>
    <row r="71" spans="1:6" ht="15.75">
      <c r="A71" s="11" t="s">
        <v>75</v>
      </c>
      <c r="B71" s="23" t="s">
        <v>29</v>
      </c>
      <c r="C71" s="47">
        <f>C72+C73+C74+C76+C77+C78+C80+C81+C83+C84+C85+C88+C75+C79+C82+C86+C87</f>
        <v>848000</v>
      </c>
      <c r="D71" s="47">
        <f>D72+D73+D74+D76+D77+D78+D80+D81+D83+D84+D85+D88+D75+D79+D82+D86+D87</f>
        <v>798000</v>
      </c>
      <c r="E71" s="47">
        <f>E72+E73+E74+E76+E77+E78+E80+E81+E83+E84+E85+E88+E75+E79+E82+E86+E87</f>
        <v>726000</v>
      </c>
      <c r="F71" s="4"/>
    </row>
    <row r="72" spans="1:6" s="37" customFormat="1" ht="51.75" customHeight="1">
      <c r="A72" s="21" t="s">
        <v>126</v>
      </c>
      <c r="B72" s="38" t="s">
        <v>127</v>
      </c>
      <c r="C72" s="60">
        <v>12000</v>
      </c>
      <c r="D72" s="60">
        <v>11000</v>
      </c>
      <c r="E72" s="60">
        <v>9000</v>
      </c>
      <c r="F72" s="74"/>
    </row>
    <row r="73" spans="1:6" s="37" customFormat="1" ht="65.25" customHeight="1">
      <c r="A73" s="21" t="s">
        <v>129</v>
      </c>
      <c r="B73" s="38" t="s">
        <v>128</v>
      </c>
      <c r="C73" s="61">
        <v>56000</v>
      </c>
      <c r="D73" s="61">
        <v>51000</v>
      </c>
      <c r="E73" s="61">
        <v>46000</v>
      </c>
      <c r="F73" s="74"/>
    </row>
    <row r="74" spans="1:6" s="37" customFormat="1" ht="51.75" customHeight="1">
      <c r="A74" s="21" t="s">
        <v>130</v>
      </c>
      <c r="B74" s="38" t="s">
        <v>131</v>
      </c>
      <c r="C74" s="61">
        <v>10000</v>
      </c>
      <c r="D74" s="61">
        <v>9000</v>
      </c>
      <c r="E74" s="61">
        <v>8000</v>
      </c>
      <c r="F74" s="74"/>
    </row>
    <row r="75" spans="1:6" s="37" customFormat="1" ht="51.75" customHeight="1">
      <c r="A75" s="21" t="s">
        <v>194</v>
      </c>
      <c r="B75" s="38" t="s">
        <v>198</v>
      </c>
      <c r="C75" s="64">
        <v>14000</v>
      </c>
      <c r="D75" s="64">
        <v>12000</v>
      </c>
      <c r="E75" s="64">
        <v>10000</v>
      </c>
      <c r="F75" s="74"/>
    </row>
    <row r="76" spans="1:6" s="37" customFormat="1" ht="51.75" customHeight="1">
      <c r="A76" s="21" t="s">
        <v>133</v>
      </c>
      <c r="B76" s="38" t="s">
        <v>132</v>
      </c>
      <c r="C76" s="62">
        <v>5000</v>
      </c>
      <c r="D76" s="62">
        <v>5000</v>
      </c>
      <c r="E76" s="62">
        <v>4000</v>
      </c>
      <c r="F76" s="74"/>
    </row>
    <row r="77" spans="1:6" s="37" customFormat="1" ht="68.25" customHeight="1">
      <c r="A77" s="21" t="s">
        <v>134</v>
      </c>
      <c r="B77" s="38" t="s">
        <v>135</v>
      </c>
      <c r="C77" s="62">
        <v>1000</v>
      </c>
      <c r="D77" s="62">
        <v>1000</v>
      </c>
      <c r="E77" s="62">
        <v>1000</v>
      </c>
      <c r="F77" s="74"/>
    </row>
    <row r="78" spans="1:6" s="37" customFormat="1" ht="82.5" customHeight="1">
      <c r="A78" s="21" t="s">
        <v>136</v>
      </c>
      <c r="B78" s="38" t="s">
        <v>137</v>
      </c>
      <c r="C78" s="62">
        <v>22000</v>
      </c>
      <c r="D78" s="62">
        <v>20000</v>
      </c>
      <c r="E78" s="62">
        <v>18000</v>
      </c>
      <c r="F78" s="74"/>
    </row>
    <row r="79" spans="1:6" s="37" customFormat="1" ht="54.75" customHeight="1">
      <c r="A79" s="21" t="s">
        <v>197</v>
      </c>
      <c r="B79" s="38" t="s">
        <v>199</v>
      </c>
      <c r="C79" s="62">
        <v>2000</v>
      </c>
      <c r="D79" s="62">
        <v>2000</v>
      </c>
      <c r="E79" s="62">
        <v>2000</v>
      </c>
      <c r="F79" s="74"/>
    </row>
    <row r="80" spans="1:6" s="37" customFormat="1" ht="57" customHeight="1">
      <c r="A80" s="21" t="s">
        <v>138</v>
      </c>
      <c r="B80" s="38" t="s">
        <v>139</v>
      </c>
      <c r="C80" s="62">
        <v>146000</v>
      </c>
      <c r="D80" s="62">
        <v>131000</v>
      </c>
      <c r="E80" s="62">
        <v>118000</v>
      </c>
      <c r="F80" s="74"/>
    </row>
    <row r="81" spans="1:6" s="37" customFormat="1" ht="68.25" customHeight="1">
      <c r="A81" s="21" t="s">
        <v>140</v>
      </c>
      <c r="B81" s="38" t="s">
        <v>141</v>
      </c>
      <c r="C81" s="62">
        <v>182000</v>
      </c>
      <c r="D81" s="62">
        <v>163000</v>
      </c>
      <c r="E81" s="62">
        <v>147000</v>
      </c>
      <c r="F81" s="74"/>
    </row>
    <row r="82" spans="1:6" s="37" customFormat="1" ht="91.5" customHeight="1">
      <c r="A82" s="21" t="s">
        <v>195</v>
      </c>
      <c r="B82" s="38" t="s">
        <v>200</v>
      </c>
      <c r="C82" s="63">
        <v>9000</v>
      </c>
      <c r="D82" s="63">
        <v>8000</v>
      </c>
      <c r="E82" s="63">
        <v>8000</v>
      </c>
      <c r="F82" s="42"/>
    </row>
    <row r="83" spans="1:6" ht="42.75" customHeight="1">
      <c r="A83" s="10" t="s">
        <v>122</v>
      </c>
      <c r="B83" s="29" t="s">
        <v>123</v>
      </c>
      <c r="C83" s="36">
        <v>0</v>
      </c>
      <c r="D83" s="36">
        <v>0</v>
      </c>
      <c r="E83" s="36">
        <v>0</v>
      </c>
      <c r="F83" s="4"/>
    </row>
    <row r="84" spans="1:6" ht="42.75" customHeight="1">
      <c r="A84" s="10" t="s">
        <v>124</v>
      </c>
      <c r="B84" s="34" t="s">
        <v>123</v>
      </c>
      <c r="C84" s="62">
        <v>4000</v>
      </c>
      <c r="D84" s="62">
        <v>5000</v>
      </c>
      <c r="E84" s="62">
        <v>5000</v>
      </c>
      <c r="F84" s="4"/>
    </row>
    <row r="85" spans="1:6" ht="64.5" customHeight="1">
      <c r="A85" s="10" t="s">
        <v>125</v>
      </c>
      <c r="B85" s="38" t="s">
        <v>113</v>
      </c>
      <c r="C85" s="62">
        <v>29000</v>
      </c>
      <c r="D85" s="62">
        <v>39000</v>
      </c>
      <c r="E85" s="62">
        <v>29000</v>
      </c>
      <c r="F85" s="4"/>
    </row>
    <row r="86" spans="1:6" ht="64.5" customHeight="1">
      <c r="A86" s="10" t="s">
        <v>196</v>
      </c>
      <c r="B86" s="38" t="s">
        <v>127</v>
      </c>
      <c r="C86" s="62">
        <v>1000</v>
      </c>
      <c r="D86" s="62">
        <v>1000</v>
      </c>
      <c r="E86" s="62">
        <v>1000</v>
      </c>
      <c r="F86" s="4"/>
    </row>
    <row r="87" spans="1:6" ht="64.5" customHeight="1">
      <c r="A87" s="10" t="s">
        <v>209</v>
      </c>
      <c r="B87" s="38" t="s">
        <v>127</v>
      </c>
      <c r="C87" s="36">
        <v>0</v>
      </c>
      <c r="D87" s="36">
        <v>0</v>
      </c>
      <c r="E87" s="36">
        <v>0</v>
      </c>
      <c r="F87" s="4"/>
    </row>
    <row r="88" spans="1:5" s="17" customFormat="1" ht="67.5" customHeight="1">
      <c r="A88" s="10" t="s">
        <v>112</v>
      </c>
      <c r="B88" s="35" t="s">
        <v>113</v>
      </c>
      <c r="C88" s="61">
        <v>355000</v>
      </c>
      <c r="D88" s="61">
        <v>340000</v>
      </c>
      <c r="E88" s="61">
        <v>320000</v>
      </c>
    </row>
    <row r="89" spans="1:5" s="17" customFormat="1" ht="15.75" hidden="1">
      <c r="A89" s="11" t="s">
        <v>109</v>
      </c>
      <c r="B89" s="24" t="s">
        <v>110</v>
      </c>
      <c r="C89" s="44">
        <f>C90</f>
        <v>0</v>
      </c>
      <c r="D89" s="44"/>
      <c r="E89" s="44"/>
    </row>
    <row r="90" spans="1:5" s="17" customFormat="1" ht="15.75" hidden="1">
      <c r="A90" s="10" t="s">
        <v>111</v>
      </c>
      <c r="B90" s="25" t="s">
        <v>110</v>
      </c>
      <c r="C90" s="36"/>
      <c r="D90" s="44"/>
      <c r="E90" s="44"/>
    </row>
    <row r="91" spans="1:5" s="17" customFormat="1" ht="15.75" hidden="1">
      <c r="A91" s="10" t="s">
        <v>107</v>
      </c>
      <c r="B91" s="25" t="s">
        <v>108</v>
      </c>
      <c r="C91" s="36"/>
      <c r="D91" s="36"/>
      <c r="E91" s="36"/>
    </row>
    <row r="92" spans="1:5" ht="15.75">
      <c r="A92" s="11" t="s">
        <v>205</v>
      </c>
      <c r="B92" s="23" t="s">
        <v>30</v>
      </c>
      <c r="C92" s="43">
        <f>C93</f>
        <v>441361145.95</v>
      </c>
      <c r="D92" s="43">
        <f>D93</f>
        <v>432644184.71000004</v>
      </c>
      <c r="E92" s="43">
        <f>E93</f>
        <v>371498956.81</v>
      </c>
    </row>
    <row r="93" spans="1:5" ht="25.5">
      <c r="A93" s="11" t="s">
        <v>148</v>
      </c>
      <c r="B93" s="23" t="s">
        <v>234</v>
      </c>
      <c r="C93" s="43">
        <f>C94+C96+C107+C131</f>
        <v>441361145.95</v>
      </c>
      <c r="D93" s="43">
        <f>D94+D96+D107+D131</f>
        <v>432644184.71000004</v>
      </c>
      <c r="E93" s="43">
        <f>E94+E96+E107+E131</f>
        <v>371498956.81</v>
      </c>
    </row>
    <row r="94" spans="1:5" ht="25.5">
      <c r="A94" s="11" t="s">
        <v>76</v>
      </c>
      <c r="B94" s="24" t="s">
        <v>31</v>
      </c>
      <c r="C94" s="43">
        <f>SUM(C95:C95)</f>
        <v>2275900</v>
      </c>
      <c r="D94" s="43">
        <f>SUM(D95:D95)</f>
        <v>1053500</v>
      </c>
      <c r="E94" s="43">
        <f>SUM(E95:E95)</f>
        <v>643600</v>
      </c>
    </row>
    <row r="95" spans="1:5" ht="25.5">
      <c r="A95" s="10" t="s">
        <v>77</v>
      </c>
      <c r="B95" s="25" t="s">
        <v>254</v>
      </c>
      <c r="C95" s="46">
        <v>2275900</v>
      </c>
      <c r="D95" s="45">
        <v>1053500</v>
      </c>
      <c r="E95" s="45">
        <v>643600</v>
      </c>
    </row>
    <row r="96" spans="1:5" ht="25.5">
      <c r="A96" s="11" t="s">
        <v>78</v>
      </c>
      <c r="B96" s="24" t="s">
        <v>34</v>
      </c>
      <c r="C96" s="43">
        <f>SUM(C97:C106)</f>
        <v>149376901.28</v>
      </c>
      <c r="D96" s="43">
        <f>SUM(D97:D106)</f>
        <v>149487904.71</v>
      </c>
      <c r="E96" s="43">
        <f>SUM(E97:E106)</f>
        <v>89270476.81</v>
      </c>
    </row>
    <row r="97" spans="1:5" ht="53.25" customHeight="1">
      <c r="A97" s="10" t="s">
        <v>142</v>
      </c>
      <c r="B97" s="67" t="s">
        <v>240</v>
      </c>
      <c r="C97" s="36">
        <v>12935736</v>
      </c>
      <c r="D97" s="36">
        <v>12465090</v>
      </c>
      <c r="E97" s="36">
        <v>12182049</v>
      </c>
    </row>
    <row r="98" spans="1:5" ht="79.5" customHeight="1">
      <c r="A98" s="10" t="s">
        <v>262</v>
      </c>
      <c r="B98" s="59" t="s">
        <v>265</v>
      </c>
      <c r="C98" s="36">
        <v>534855</v>
      </c>
      <c r="D98" s="36">
        <v>531978</v>
      </c>
      <c r="E98" s="36">
        <v>538429</v>
      </c>
    </row>
    <row r="99" spans="1:5" ht="66.75" customHeight="1">
      <c r="A99" s="10" t="s">
        <v>116</v>
      </c>
      <c r="B99" s="58" t="s">
        <v>239</v>
      </c>
      <c r="C99" s="36">
        <v>1123235.57</v>
      </c>
      <c r="D99" s="36">
        <v>1167403.26</v>
      </c>
      <c r="E99" s="36">
        <v>1148958.81</v>
      </c>
    </row>
    <row r="100" spans="1:5" ht="30" customHeight="1">
      <c r="A100" s="10" t="s">
        <v>263</v>
      </c>
      <c r="B100" s="58" t="s">
        <v>264</v>
      </c>
      <c r="C100" s="36">
        <v>78000</v>
      </c>
      <c r="D100" s="36">
        <v>81710</v>
      </c>
      <c r="E100" s="36">
        <v>83840</v>
      </c>
    </row>
    <row r="101" spans="1:5" ht="42.75" customHeight="1">
      <c r="A101" s="10" t="s">
        <v>259</v>
      </c>
      <c r="B101" s="58" t="s">
        <v>260</v>
      </c>
      <c r="C101" s="36">
        <v>51533703.71</v>
      </c>
      <c r="D101" s="36">
        <v>59924523.45</v>
      </c>
      <c r="E101" s="36">
        <v>0</v>
      </c>
    </row>
    <row r="102" spans="1:5" ht="25.5">
      <c r="A102" s="18" t="s">
        <v>79</v>
      </c>
      <c r="B102" s="32" t="s">
        <v>238</v>
      </c>
      <c r="C102" s="45">
        <v>11904000</v>
      </c>
      <c r="D102" s="45">
        <v>7936000</v>
      </c>
      <c r="E102" s="45">
        <v>7936000</v>
      </c>
    </row>
    <row r="103" spans="1:5" ht="51">
      <c r="A103" s="18" t="s">
        <v>271</v>
      </c>
      <c r="B103" s="32" t="s">
        <v>272</v>
      </c>
      <c r="C103" s="48">
        <v>3886171</v>
      </c>
      <c r="D103" s="48">
        <v>0</v>
      </c>
      <c r="E103" s="48">
        <v>0</v>
      </c>
    </row>
    <row r="104" spans="1:5" ht="41.25" customHeight="1">
      <c r="A104" s="19" t="s">
        <v>80</v>
      </c>
      <c r="B104" s="65" t="s">
        <v>255</v>
      </c>
      <c r="C104" s="48">
        <v>36000</v>
      </c>
      <c r="D104" s="48">
        <v>36000</v>
      </c>
      <c r="E104" s="48">
        <v>36000</v>
      </c>
    </row>
    <row r="105" spans="1:5" ht="76.5" customHeight="1">
      <c r="A105" s="18" t="s">
        <v>81</v>
      </c>
      <c r="B105" s="34" t="s">
        <v>210</v>
      </c>
      <c r="C105" s="45">
        <v>4065300</v>
      </c>
      <c r="D105" s="45">
        <v>4065300</v>
      </c>
      <c r="E105" s="45">
        <v>4065300</v>
      </c>
    </row>
    <row r="106" spans="1:5" ht="52.5" customHeight="1">
      <c r="A106" s="18" t="s">
        <v>82</v>
      </c>
      <c r="B106" s="32" t="s">
        <v>237</v>
      </c>
      <c r="C106" s="46">
        <v>63279900</v>
      </c>
      <c r="D106" s="45">
        <v>63279900</v>
      </c>
      <c r="E106" s="45">
        <v>63279900</v>
      </c>
    </row>
    <row r="107" spans="1:5" ht="25.5">
      <c r="A107" s="11" t="s">
        <v>83</v>
      </c>
      <c r="B107" s="54" t="s">
        <v>32</v>
      </c>
      <c r="C107" s="43">
        <f>SUM(C108:C130)</f>
        <v>272091000</v>
      </c>
      <c r="D107" s="43">
        <f>SUM(D108:D130)</f>
        <v>267797900</v>
      </c>
      <c r="E107" s="43">
        <f>SUM(E108:E130)</f>
        <v>267280000</v>
      </c>
    </row>
    <row r="108" spans="1:5" ht="63.75">
      <c r="A108" s="10" t="s">
        <v>84</v>
      </c>
      <c r="B108" s="32" t="s">
        <v>242</v>
      </c>
      <c r="C108" s="45">
        <v>1646800</v>
      </c>
      <c r="D108" s="45">
        <v>1646800</v>
      </c>
      <c r="E108" s="45">
        <v>1646800</v>
      </c>
    </row>
    <row r="109" spans="1:5" ht="63.75">
      <c r="A109" s="10" t="s">
        <v>117</v>
      </c>
      <c r="B109" s="32" t="s">
        <v>250</v>
      </c>
      <c r="C109" s="45">
        <v>3027200</v>
      </c>
      <c r="D109" s="45">
        <v>3027200</v>
      </c>
      <c r="E109" s="45">
        <v>3027200</v>
      </c>
    </row>
    <row r="110" spans="1:5" ht="204.75" customHeight="1">
      <c r="A110" s="10" t="s">
        <v>85</v>
      </c>
      <c r="B110" s="32" t="s">
        <v>257</v>
      </c>
      <c r="C110" s="45">
        <v>185762600</v>
      </c>
      <c r="D110" s="45">
        <v>185762600</v>
      </c>
      <c r="E110" s="45">
        <v>185762600</v>
      </c>
    </row>
    <row r="111" spans="1:5" ht="63.75">
      <c r="A111" s="18" t="s">
        <v>86</v>
      </c>
      <c r="B111" s="32" t="s">
        <v>258</v>
      </c>
      <c r="C111" s="45">
        <v>4608200</v>
      </c>
      <c r="D111" s="45">
        <v>4608200</v>
      </c>
      <c r="E111" s="45">
        <v>4608200</v>
      </c>
    </row>
    <row r="112" spans="1:5" ht="40.5" customHeight="1">
      <c r="A112" s="10" t="s">
        <v>87</v>
      </c>
      <c r="B112" s="32" t="s">
        <v>211</v>
      </c>
      <c r="C112" s="46">
        <v>24623600</v>
      </c>
      <c r="D112" s="45">
        <v>20282200</v>
      </c>
      <c r="E112" s="45">
        <v>19167800</v>
      </c>
    </row>
    <row r="113" spans="1:5" ht="40.5" customHeight="1">
      <c r="A113" s="10" t="s">
        <v>88</v>
      </c>
      <c r="B113" s="32" t="s">
        <v>212</v>
      </c>
      <c r="C113" s="45">
        <v>6128100</v>
      </c>
      <c r="D113" s="45">
        <v>6128100</v>
      </c>
      <c r="E113" s="45">
        <v>6128100</v>
      </c>
    </row>
    <row r="114" spans="1:5" ht="63.75" customHeight="1">
      <c r="A114" s="10" t="s">
        <v>89</v>
      </c>
      <c r="B114" s="32" t="s">
        <v>244</v>
      </c>
      <c r="C114" s="46">
        <v>1151500</v>
      </c>
      <c r="D114" s="45">
        <v>964900</v>
      </c>
      <c r="E114" s="45">
        <v>964900</v>
      </c>
    </row>
    <row r="115" spans="1:5" ht="75.75" customHeight="1">
      <c r="A115" s="10" t="s">
        <v>90</v>
      </c>
      <c r="B115" s="32" t="s">
        <v>243</v>
      </c>
      <c r="C115" s="46">
        <v>213000</v>
      </c>
      <c r="D115" s="45">
        <v>213000</v>
      </c>
      <c r="E115" s="45">
        <v>213000</v>
      </c>
    </row>
    <row r="116" spans="1:5" ht="66.75" customHeight="1">
      <c r="A116" s="18" t="s">
        <v>91</v>
      </c>
      <c r="B116" s="32" t="s">
        <v>245</v>
      </c>
      <c r="C116" s="46">
        <v>88000</v>
      </c>
      <c r="D116" s="45">
        <v>88000</v>
      </c>
      <c r="E116" s="45">
        <v>88000</v>
      </c>
    </row>
    <row r="117" spans="1:5" ht="106.5" customHeight="1">
      <c r="A117" s="10" t="s">
        <v>92</v>
      </c>
      <c r="B117" s="32" t="s">
        <v>241</v>
      </c>
      <c r="C117" s="45">
        <v>6000</v>
      </c>
      <c r="D117" s="45">
        <v>6000</v>
      </c>
      <c r="E117" s="45">
        <v>6000</v>
      </c>
    </row>
    <row r="118" spans="1:5" ht="52.5" customHeight="1">
      <c r="A118" s="10" t="s">
        <v>208</v>
      </c>
      <c r="B118" s="32" t="s">
        <v>213</v>
      </c>
      <c r="C118" s="45">
        <v>212000</v>
      </c>
      <c r="D118" s="45">
        <v>212000</v>
      </c>
      <c r="E118" s="45">
        <v>212000</v>
      </c>
    </row>
    <row r="119" spans="1:5" ht="140.25" customHeight="1">
      <c r="A119" s="10" t="s">
        <v>93</v>
      </c>
      <c r="B119" s="32" t="s">
        <v>256</v>
      </c>
      <c r="C119" s="45">
        <v>83900</v>
      </c>
      <c r="D119" s="45">
        <v>83900</v>
      </c>
      <c r="E119" s="45">
        <v>83900</v>
      </c>
    </row>
    <row r="120" spans="1:5" ht="55.5" customHeight="1">
      <c r="A120" s="10" t="s">
        <v>94</v>
      </c>
      <c r="B120" s="32" t="s">
        <v>214</v>
      </c>
      <c r="C120" s="45">
        <v>130500</v>
      </c>
      <c r="D120" s="45">
        <v>130500</v>
      </c>
      <c r="E120" s="45">
        <v>130500</v>
      </c>
    </row>
    <row r="121" spans="1:5" ht="128.25" customHeight="1">
      <c r="A121" s="10" t="s">
        <v>224</v>
      </c>
      <c r="B121" s="66" t="s">
        <v>248</v>
      </c>
      <c r="C121" s="45">
        <v>274300</v>
      </c>
      <c r="D121" s="45">
        <v>274300</v>
      </c>
      <c r="E121" s="45">
        <v>274300</v>
      </c>
    </row>
    <row r="122" spans="1:5" ht="100.5" customHeight="1">
      <c r="A122" s="10" t="s">
        <v>206</v>
      </c>
      <c r="B122" s="68" t="s">
        <v>215</v>
      </c>
      <c r="C122" s="45">
        <v>701400</v>
      </c>
      <c r="D122" s="45">
        <v>701400</v>
      </c>
      <c r="E122" s="45">
        <v>701400</v>
      </c>
    </row>
    <row r="123" spans="1:5" ht="38.25">
      <c r="A123" s="10" t="s">
        <v>95</v>
      </c>
      <c r="B123" s="32" t="s">
        <v>247</v>
      </c>
      <c r="C123" s="45">
        <v>18472500</v>
      </c>
      <c r="D123" s="45">
        <v>18472500</v>
      </c>
      <c r="E123" s="45">
        <v>18472500</v>
      </c>
    </row>
    <row r="124" spans="1:5" ht="66.75" customHeight="1">
      <c r="A124" s="10" t="s">
        <v>96</v>
      </c>
      <c r="B124" s="32" t="s">
        <v>268</v>
      </c>
      <c r="C124" s="45">
        <v>1404200</v>
      </c>
      <c r="D124" s="45">
        <v>1404200</v>
      </c>
      <c r="E124" s="45">
        <v>1404200</v>
      </c>
    </row>
    <row r="125" spans="1:5" ht="51">
      <c r="A125" s="10" t="s">
        <v>97</v>
      </c>
      <c r="B125" s="32" t="s">
        <v>246</v>
      </c>
      <c r="C125" s="45">
        <v>9471700</v>
      </c>
      <c r="D125" s="45">
        <v>9471700</v>
      </c>
      <c r="E125" s="45">
        <v>9471700</v>
      </c>
    </row>
    <row r="126" spans="1:5" ht="63.75">
      <c r="A126" s="10" t="s">
        <v>98</v>
      </c>
      <c r="B126" s="32" t="s">
        <v>261</v>
      </c>
      <c r="C126" s="45">
        <v>1311100</v>
      </c>
      <c r="D126" s="45">
        <v>1442300</v>
      </c>
      <c r="E126" s="36">
        <v>1575700</v>
      </c>
    </row>
    <row r="127" spans="1:5" ht="51">
      <c r="A127" s="10" t="s">
        <v>99</v>
      </c>
      <c r="B127" s="65" t="s">
        <v>249</v>
      </c>
      <c r="C127" s="46">
        <v>13100</v>
      </c>
      <c r="D127" s="46">
        <v>13600</v>
      </c>
      <c r="E127" s="46">
        <v>174100</v>
      </c>
    </row>
    <row r="128" spans="1:5" ht="63.75" customHeight="1">
      <c r="A128" s="10" t="s">
        <v>232</v>
      </c>
      <c r="B128" s="69" t="s">
        <v>233</v>
      </c>
      <c r="C128" s="46">
        <v>1064000</v>
      </c>
      <c r="D128" s="46">
        <v>1064000</v>
      </c>
      <c r="E128" s="46">
        <v>1286500</v>
      </c>
    </row>
    <row r="129" spans="1:5" ht="54" customHeight="1">
      <c r="A129" s="10" t="s">
        <v>143</v>
      </c>
      <c r="B129" s="34" t="s">
        <v>251</v>
      </c>
      <c r="C129" s="46">
        <v>9530600</v>
      </c>
      <c r="D129" s="46">
        <v>9530600</v>
      </c>
      <c r="E129" s="46">
        <v>9530600</v>
      </c>
    </row>
    <row r="130" spans="1:5" ht="25.5">
      <c r="A130" s="10" t="s">
        <v>100</v>
      </c>
      <c r="B130" s="55" t="s">
        <v>216</v>
      </c>
      <c r="C130" s="46">
        <v>2166700</v>
      </c>
      <c r="D130" s="46">
        <v>2269900</v>
      </c>
      <c r="E130" s="46">
        <v>2350000</v>
      </c>
    </row>
    <row r="131" spans="1:5" ht="15.75">
      <c r="A131" s="12" t="s">
        <v>101</v>
      </c>
      <c r="B131" s="54" t="s">
        <v>33</v>
      </c>
      <c r="C131" s="43">
        <f>SUM(C132:C141)</f>
        <v>17617344.67</v>
      </c>
      <c r="D131" s="43">
        <f>SUM(D132:D141)</f>
        <v>14304880</v>
      </c>
      <c r="E131" s="43">
        <f>SUM(E132:E141)</f>
        <v>14304880</v>
      </c>
    </row>
    <row r="132" spans="1:5" ht="51">
      <c r="A132" s="20" t="s">
        <v>102</v>
      </c>
      <c r="B132" s="67" t="s">
        <v>223</v>
      </c>
      <c r="C132" s="45">
        <v>508080</v>
      </c>
      <c r="D132" s="45">
        <v>508080</v>
      </c>
      <c r="E132" s="45">
        <v>508080</v>
      </c>
    </row>
    <row r="133" spans="1:5" ht="53.25" customHeight="1">
      <c r="A133" s="20" t="s">
        <v>145</v>
      </c>
      <c r="B133" s="32" t="s">
        <v>217</v>
      </c>
      <c r="C133" s="45">
        <v>200000</v>
      </c>
      <c r="D133" s="45">
        <v>200000</v>
      </c>
      <c r="E133" s="45">
        <v>200000</v>
      </c>
    </row>
    <row r="134" spans="1:5" ht="53.25" customHeight="1">
      <c r="A134" s="20" t="s">
        <v>146</v>
      </c>
      <c r="B134" s="32" t="s">
        <v>218</v>
      </c>
      <c r="C134" s="45">
        <v>30000</v>
      </c>
      <c r="D134" s="45">
        <v>30000</v>
      </c>
      <c r="E134" s="45">
        <v>30000</v>
      </c>
    </row>
    <row r="135" spans="1:5" ht="66.75" customHeight="1">
      <c r="A135" s="20" t="s">
        <v>144</v>
      </c>
      <c r="B135" s="56" t="s">
        <v>219</v>
      </c>
      <c r="C135" s="45">
        <v>626000</v>
      </c>
      <c r="D135" s="45">
        <v>626000</v>
      </c>
      <c r="E135" s="45">
        <v>626000</v>
      </c>
    </row>
    <row r="136" spans="1:5" ht="66" customHeight="1">
      <c r="A136" s="39" t="s">
        <v>147</v>
      </c>
      <c r="B136" s="57" t="s">
        <v>220</v>
      </c>
      <c r="C136" s="45">
        <v>1398000</v>
      </c>
      <c r="D136" s="49">
        <v>400000</v>
      </c>
      <c r="E136" s="49">
        <v>400000</v>
      </c>
    </row>
    <row r="137" spans="1:5" ht="78.75" customHeight="1">
      <c r="A137" s="39" t="s">
        <v>202</v>
      </c>
      <c r="B137" s="57" t="s">
        <v>221</v>
      </c>
      <c r="C137" s="45">
        <v>45000</v>
      </c>
      <c r="D137" s="49">
        <v>45000</v>
      </c>
      <c r="E137" s="49">
        <v>45000</v>
      </c>
    </row>
    <row r="138" spans="1:5" ht="48.75" customHeight="1">
      <c r="A138" s="39" t="s">
        <v>201</v>
      </c>
      <c r="B138" s="57" t="s">
        <v>222</v>
      </c>
      <c r="C138" s="45">
        <v>12453800</v>
      </c>
      <c r="D138" s="45">
        <v>12453800</v>
      </c>
      <c r="E138" s="45">
        <v>12453800</v>
      </c>
    </row>
    <row r="139" spans="1:5" ht="52.5" customHeight="1">
      <c r="A139" s="39" t="s">
        <v>266</v>
      </c>
      <c r="B139" s="57" t="s">
        <v>267</v>
      </c>
      <c r="C139" s="45">
        <v>457864.67</v>
      </c>
      <c r="D139" s="45">
        <v>0</v>
      </c>
      <c r="E139" s="45">
        <v>0</v>
      </c>
    </row>
    <row r="140" spans="1:5" ht="116.25" customHeight="1">
      <c r="A140" s="39" t="s">
        <v>269</v>
      </c>
      <c r="B140" s="70" t="s">
        <v>270</v>
      </c>
      <c r="C140" s="45">
        <v>1856600</v>
      </c>
      <c r="D140" s="45">
        <v>0</v>
      </c>
      <c r="E140" s="45">
        <v>0</v>
      </c>
    </row>
    <row r="141" spans="1:5" ht="66" customHeight="1">
      <c r="A141" s="39" t="s">
        <v>225</v>
      </c>
      <c r="B141" s="59" t="s">
        <v>252</v>
      </c>
      <c r="C141" s="45">
        <v>42000</v>
      </c>
      <c r="D141" s="45">
        <v>42000</v>
      </c>
      <c r="E141" s="45">
        <v>42000</v>
      </c>
    </row>
  </sheetData>
  <sheetProtection/>
  <mergeCells count="4">
    <mergeCell ref="C1:E1"/>
    <mergeCell ref="C2:E4"/>
    <mergeCell ref="A7:E7"/>
    <mergeCell ref="F72:F81"/>
  </mergeCells>
  <printOptions/>
  <pageMargins left="0.3937007874015748" right="0.1968503937007874" top="0.7874015748031497" bottom="0.1968503937007874" header="0.31496062992125984" footer="0.31496062992125984"/>
  <pageSetup fitToHeight="0" horizontalDpi="600" verticalDpi="600" orientation="landscape" paperSize="9" scale="97"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Антонова Марина Николаевна</dc:creator>
  <cp:keywords/>
  <dc:description/>
  <cp:lastModifiedBy>ztl</cp:lastModifiedBy>
  <cp:lastPrinted>2023-11-03T07:49:29Z</cp:lastPrinted>
  <dcterms:created xsi:type="dcterms:W3CDTF">2016-11-11T12:10:12Z</dcterms:created>
  <dcterms:modified xsi:type="dcterms:W3CDTF">2024-03-12T09:54:44Z</dcterms:modified>
  <cp:category/>
  <cp:version/>
  <cp:contentType/>
  <cp:contentStatus/>
</cp:coreProperties>
</file>