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520" windowHeight="11760" activeTab="0"/>
  </bookViews>
  <sheets>
    <sheet name="правки" sheetId="1" r:id="rId1"/>
    <sheet name="Лист2" sheetId="2" r:id="rId2"/>
    <sheet name="Лист3" sheetId="3" r:id="rId3"/>
  </sheets>
  <definedNames>
    <definedName name="dst231097" localSheetId="0">'правки'!$B$22</definedName>
    <definedName name="dst231109" localSheetId="0">'правки'!$B$26</definedName>
    <definedName name="dst235073" localSheetId="0">'правки'!#REF!</definedName>
    <definedName name="_xlnm.Print_Titles" localSheetId="0">'правки'!$4:$5</definedName>
    <definedName name="_xlnm.Print_Area" localSheetId="0">'правки'!$A$1:$E$131</definedName>
  </definedNames>
  <calcPr fullCalcOnLoad="1"/>
</workbook>
</file>

<file path=xl/sharedStrings.xml><?xml version="1.0" encoding="utf-8"?>
<sst xmlns="http://schemas.openxmlformats.org/spreadsheetml/2006/main" count="267" uniqueCount="260">
  <si>
    <t>Код бюджетной классификации Российской Федерации</t>
  </si>
  <si>
    <t>Наименование доходов</t>
  </si>
  <si>
    <t>ДОХОДЫ, ВСЕГО</t>
  </si>
  <si>
    <t>НАЛОГОВЫЕ И НЕНАЛОГОВЫЕ ДОХОДЫ</t>
  </si>
  <si>
    <t>НАЛОГИ НА ПРИБЫЛЬ, ДОХОДЫ</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</si>
  <si>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</si>
  <si>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</si>
  <si>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</si>
  <si>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</si>
  <si>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</si>
  <si>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</si>
  <si>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НАЛОГИ НА СОВОКУПНЫЙ ДОХОД</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</si>
  <si>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</si>
  <si>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1января 2011 года)</t>
  </si>
  <si>
    <t>Единый сельскохозяйственный налог</t>
  </si>
  <si>
    <t>Налог, взимаемый в связи с применением патентной системы налогообложения</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</si>
  <si>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</si>
  <si>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</si>
  <si>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</si>
  <si>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</si>
  <si>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</si>
  <si>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</si>
  <si>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</si>
  <si>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</si>
  <si>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</si>
  <si>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</si>
  <si>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</si>
  <si>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</si>
  <si>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Доходы от продажи земельных участков, находящихся в государственной и муниципальной собственности </t>
  </si>
  <si>
    <t>ШТРАФЫ, САНКЦИИ, ВОЗМЕЩЕНИЕ УЩЕРБА</t>
  </si>
  <si>
    <t>Безвозмездные поступления</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</si>
  <si>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</si>
  <si>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</si>
  <si>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Иные межбюджетные трансферты</t>
  </si>
  <si>
    <t>Субсидии  бюджетам субъектов  Российской Федерации и муниципальных образований (межбюджетные субсидии)</t>
  </si>
  <si>
    <t>Налог, взимаемый в связи с применением упрощенной системы налогообложения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</si>
  <si>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</si>
  <si>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</si>
  <si>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</si>
  <si>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</si>
  <si>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182 1 01 02000 01 0000 110</t>
  </si>
  <si>
    <t>000 1 00 00000 00 0000 000</t>
  </si>
  <si>
    <t>182 1 01 02010 01 0000 110</t>
  </si>
  <si>
    <t>182 1 01 02020 01 0000 110</t>
  </si>
  <si>
    <t>182 1 01 02030 01 0000 110</t>
  </si>
  <si>
    <t>182 1 01 02040 01 0000 110</t>
  </si>
  <si>
    <t>100 1 03 00000 00 0000 000</t>
  </si>
  <si>
    <t>182 1 05 00000 00 0000 000</t>
  </si>
  <si>
    <t>182 1 05 01000 00 0000 110</t>
  </si>
  <si>
    <t>182 1 05 02000 02 0000 110</t>
  </si>
  <si>
    <t>182 1 05 02010 02 0000 110</t>
  </si>
  <si>
    <t>182 1 05 02020 02 0000 110</t>
  </si>
  <si>
    <t>182 1 05 03000 01 0000 110</t>
  </si>
  <si>
    <t>182 1 05 04000 02 0000 110</t>
  </si>
  <si>
    <t>182 1 08 03000 01 0000 110</t>
  </si>
  <si>
    <t>900 1 11 00000 00 0000 000</t>
  </si>
  <si>
    <t>900 1 11 05000 00 0000 120</t>
  </si>
  <si>
    <t>900 1 11 05013 05 0000 120</t>
  </si>
  <si>
    <t>900 1 11 05013 13 0000 120</t>
  </si>
  <si>
    <t>900 1 11 07000 00 0000 120</t>
  </si>
  <si>
    <t>900 1 11 07015 05 0000 120</t>
  </si>
  <si>
    <t>900 1 11 09000 00 0000 120</t>
  </si>
  <si>
    <t>900 1 11 09045 05 0000 120</t>
  </si>
  <si>
    <t>048 1 12 00000 00 0000 000</t>
  </si>
  <si>
    <t>048 1 12 01000 01 0000 120</t>
  </si>
  <si>
    <t>900 114 00000 00 0000 000</t>
  </si>
  <si>
    <t>900 1 14 02000 00 0000 000</t>
  </si>
  <si>
    <t>900 1 14 02052 05 0000 410</t>
  </si>
  <si>
    <t>900 1 14 06000 00 0000 430</t>
  </si>
  <si>
    <t>900 1 14 06013 05 0000 430</t>
  </si>
  <si>
    <t>900 1 14 06013 13 0000 430</t>
  </si>
  <si>
    <t>000 1 16 00000 00 0000 000</t>
  </si>
  <si>
    <t>892 2 02 10000 00 0000 150</t>
  </si>
  <si>
    <t>892 2 02 15001 05 0000 150</t>
  </si>
  <si>
    <t>892 2 02 20000 00 0000 150</t>
  </si>
  <si>
    <t>892 2 02 29999 05 7151 150</t>
  </si>
  <si>
    <t>892 2 02 29999 05 7208 150</t>
  </si>
  <si>
    <t>892 2 02 29999 05 7212 150</t>
  </si>
  <si>
    <t>892 2 02 29999 05 7230 150</t>
  </si>
  <si>
    <t>892 2 02 30000 00 0000 150</t>
  </si>
  <si>
    <t>892 2 02 30021 05 0000 150</t>
  </si>
  <si>
    <t>892 2 02 30024 05 7004 150</t>
  </si>
  <si>
    <t>892 2 02 30024 05 7006 150</t>
  </si>
  <si>
    <t>892 2 02 30024 05 7010 150</t>
  </si>
  <si>
    <t>892 2 02 30024 05 7028 150</t>
  </si>
  <si>
    <t>892 2 02 30024 05 7050 150</t>
  </si>
  <si>
    <t>892 2 02 30024 05 7057 150</t>
  </si>
  <si>
    <t>892 2 02 30024 05 7060 150</t>
  </si>
  <si>
    <t>892 2 02 30024 05 7065 150</t>
  </si>
  <si>
    <t>892 2 02 30024 05 7071 150</t>
  </si>
  <si>
    <t>892 2 02 30024 05 7072 150</t>
  </si>
  <si>
    <t>892 2 02 30027 05 0000 150</t>
  </si>
  <si>
    <t>892 2 02 30029 05 0000 150</t>
  </si>
  <si>
    <t>892 2 02 35082 05 0000 150</t>
  </si>
  <si>
    <t>892 2 02 35118 05 0000 150</t>
  </si>
  <si>
    <t>892 2 02 35120 05 0000 150</t>
  </si>
  <si>
    <t>892 2 02 35930 05 0000 150</t>
  </si>
  <si>
    <t>892 2 02 40000 00 0000 150</t>
  </si>
  <si>
    <t>892 2 02 40014 05 0000 150</t>
  </si>
  <si>
    <t>100 1 03 02231 01 0000 110</t>
  </si>
  <si>
    <t>100 1 03 02241 01 0000 110</t>
  </si>
  <si>
    <t>100 1 03 02251 01 0000 110</t>
  </si>
  <si>
    <t>100 1 03 02261 01 0000 110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</si>
  <si>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</si>
  <si>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</si>
  <si>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</si>
  <si>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</si>
  <si>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900 1 17 05050 05 0000 180</t>
  </si>
  <si>
    <t>Прочие неналоговые доходы бюджетов муниципальных районов</t>
  </si>
  <si>
    <t>900 1 17 00000 00 0000 000</t>
  </si>
  <si>
    <t>Прочие неналоговые доходы</t>
  </si>
  <si>
    <t>900 1 17 05000 00 0000 180</t>
  </si>
  <si>
    <t>878 1 16 11050 01 0000 140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</si>
  <si>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</si>
  <si>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900 1 11 05075 05 0000 120</t>
  </si>
  <si>
    <t>Доходы  от сдачи в аренду имущества, составляющего казну муниципальных районов (за исключением земельных участков)</t>
  </si>
  <si>
    <t>892 2 02 25497 05 0000 150</t>
  </si>
  <si>
    <t>892 2 02 30024 05 7002 150</t>
  </si>
  <si>
    <t>900 1 14 06025 05 0000 430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</si>
  <si>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</si>
  <si>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900 1 14 02053 05 0000 410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</si>
  <si>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</si>
  <si>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2023 год      (рублей)</t>
  </si>
  <si>
    <t>188 1 16 10123 01 0000 140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</si>
  <si>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</si>
  <si>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846 1 16 10123 01 0000 140</t>
  </si>
  <si>
    <t>846 1 16 11050 01 0000 140</t>
  </si>
  <si>
    <t>917 1 16 01053 01 0000 140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</si>
  <si>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</si>
  <si>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</si>
  <si>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917 1 16 01063 01 0000 140</t>
  </si>
  <si>
    <t>917 1 16 01073 01 0000 140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</si>
  <si>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</si>
  <si>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</si>
  <si>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917 1 16 01133 01 0000 140</t>
  </si>
  <si>
    <t>917 1 16 01143 01 0000 140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</si>
  <si>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</si>
  <si>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917 1 16 01153 01 0000 140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</si>
  <si>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</si>
  <si>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917 1 16 01193 01 0000 140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</si>
  <si>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</si>
  <si>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917 1 16 01203 01 0000 140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</si>
  <si>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</si>
  <si>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892 2 02 25304 05 0000 150</t>
  </si>
  <si>
    <t>892 2 02 35303 05 0000 150</t>
  </si>
  <si>
    <t>892 2 02 49999 05 7202 150</t>
  </si>
  <si>
    <t>892 2 02 49999 05 7137 150</t>
  </si>
  <si>
    <t>892 2 02 49999 05 7138 150</t>
  </si>
  <si>
    <t>892 2 02 49999 05 7233 150</t>
  </si>
  <si>
    <t>892 2 02 00000 00 0000 000</t>
  </si>
  <si>
    <t>Безвозмездные поступления отдругих бюджето в бюджетной системы Российской Федерации</t>
  </si>
  <si>
    <t>2024 год      (рублей)</t>
  </si>
  <si>
    <t>182 1 01 02080 01 10001 10</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</si>
  <si>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</si>
  <si>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182 1 05 03010 01 1000 110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</si>
  <si>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</si>
  <si>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182 1 05 03010 01 2100 110</t>
  </si>
  <si>
    <t xml:space="preserve">Единый сельскохозяйственный налог (пени по соответствующему платежу)
</t>
  </si>
  <si>
    <t>182 1 05 03010 01 3000 110</t>
  </si>
  <si>
    <t xml:space="preserve">Единый сельскохозяйственный налог (суммы денежных взысканий (штрафов) по соот-ветствующему платежу согласно законодательству Российской Федерации)
</t>
  </si>
  <si>
    <t>182 1 05 04020 02 1000 110</t>
  </si>
  <si>
    <t>182 1 05 04020 02 2100 110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</si>
  <si>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</si>
  <si>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182 1 05 01011 01 1000 110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</si>
  <si>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</si>
  <si>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182 1 05 01011 01 2100 110</t>
  </si>
  <si>
    <t>Налог, взимаемый с налогоплательщиков, выбравших в качестве объекта налогообложения доходы (пени по соответствующему платежу)</t>
  </si>
  <si>
    <t>182 1 05 01011 01 3000 110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</si>
  <si>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</si>
  <si>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182 1 05 01011 01 4000 110</t>
  </si>
  <si>
    <t>Налог, взимаемый с налогоплательщиков, выбравших в качестве объекта налогообложения доходы (прочие поступления)</t>
  </si>
  <si>
    <t>182 1 05 01021 01 1000 110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</si>
  <si>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</si>
  <si>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182 1 05 01021 01 2100 110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</si>
  <si>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</si>
  <si>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182 1 05 01021 01 3000 110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</si>
  <si>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</si>
  <si>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</si>
  <si>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182 1 08 03010 01 1050 110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</si>
  <si>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
</t>
  </si>
  <si>
    <t>182 1 08 03010 01 1060 110</t>
  </si>
  <si>
    <t>182 1 08 03010 01 4000 110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</si>
  <si>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</si>
  <si>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
</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</si>
  <si>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</si>
  <si>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</si>
  <si>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</si>
  <si>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</si>
  <si>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 xml:space="preserve">048 1 12 01041 01 6000 120
</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</si>
  <si>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</si>
  <si>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т.11</t>
  </si>
  <si>
    <t>т.13</t>
  </si>
  <si>
    <t>т13</t>
  </si>
  <si>
    <t>т.14</t>
  </si>
  <si>
    <t>т.16</t>
  </si>
  <si>
    <t>т17</t>
  </si>
  <si>
    <t>т.8</t>
  </si>
  <si>
    <t>917 1 16 01083 01 0000 140</t>
  </si>
  <si>
    <t>917 1 16 01333 01 0000 140</t>
  </si>
  <si>
    <t>916 1 16 01053 01 0000 140</t>
  </si>
  <si>
    <t>917 1 16 01173 01 0000 140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</si>
  <si>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</si>
  <si>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</si>
  <si>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</si>
  <si>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892 2 02 49999 05 7238 150</t>
  </si>
  <si>
    <t>892 2 02 49999 05 7234 150</t>
  </si>
  <si>
    <t>892 2 02 25750 05 0000 150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</si>
  <si>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</si>
  <si>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900 1 11 09080 05 0000 120</t>
  </si>
  <si>
    <t>000 2 00 00000 00 0000 000</t>
  </si>
  <si>
    <t>892 2 02 30024 05 7265 150</t>
  </si>
  <si>
    <t>2025 год      (рублей)</t>
  </si>
  <si>
    <t>892 2 02 30024 05 7066 150</t>
  </si>
  <si>
    <t>916 1 16 01203 01 0000 140</t>
  </si>
  <si>
    <t>Дотации бюджетам муниципальных районов на выравнивание бюджетной обеспеченности</t>
  </si>
  <si>
    <t xml:space="preserve">Субсидии бюджетам муниципальных районов на реализацию мероприятий по обеспечению жильём молодых семей </t>
  </si>
  <si>
    <t>Субсидии бюджетам городского округа (муниципальных районов, муниципальных округов) на формирование муниципальных дорожных фондов</t>
  </si>
  <si>
    <t xml:space="preserve">Субсидии бюджетам муниципальных районов, муниципальных округов и городского округа на приобретение или изготовление бланков документов об образовании и (или) о квалификации муниципальными образовательными организациями </t>
  </si>
  <si>
    <t xml:space="preserve">Субсидии бюджетам муниципальных районов, муниципальных округов и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 </t>
  </si>
  <si>
    <t>Субсидии бюджетам муниципальных районов (муниципальных округов) на софинансирование расходов  муниципальных казенных, бюджетных и автономных  учреждений по  приобретению коммунальных услуг</t>
  </si>
  <si>
    <t>Субвенции бюджетам муниципальных районов на ежемесячное денежное вознаграждение за классное руководство</t>
  </si>
  <si>
    <t>Субвенции бюджетам муниципальных районов, муниципальных округов на обеспечение деятельности центров образования цифрового и гуманитарного профилей в общеобразовательных муниципальных организациях области</t>
  </si>
  <si>
    <t>Субвенции бюджетам муниципальных районов, муниципальных округов и городских округов на осуществление отдельных государственных полномочий по оказанию социальной поддержки обучающимся муниципальных  образовательных организаций</t>
  </si>
  <si>
    <t>Субвенция бюджетам муниципальных районов на осуществление государственных полномочий по расчёту и предоставлению дотаций на выравнивание бюджетной обеспеченности поселений</t>
  </si>
  <si>
    <t>Субвенции бюджетам муниципальных образований на содержание штатных единиц, осуществляющих переданные отдельные государственные полномочия области</t>
  </si>
  <si>
    <t>Субвенции бюджетам муниципальных районов, муниципальных округов и городского округа на обеспечение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</si>
  <si>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 xml:space="preserve">Субвенции бюджетам муниципальных районов, муниципальных округов и городского округа на обеспечение доступа к информационно- телекоммуникационной сети "Интернет" </t>
  </si>
  <si>
    <t>Субвенции бюджетам муниципальных районов (муниципальных округов, городских округов) на единовременную выплату лицам из числа детей - 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</si>
  <si>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Субвенции бюджетам муниципальных районов, муниципальных округов и городского округа Новгородской области на осуществление отдельных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</si>
  <si>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Субвенции бюджетам муниципальных районов, муниципальных округов и городского округа Новгородской области на осуществление отдельных государственных полномочий в области увековечения памяти погибших при защите Отечества</t>
  </si>
  <si>
    <t>Субвенции бюджетам муниципальных районов и муниципальных округов Новгородской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приведения скотомогильников (биотермических ям) на территории Новгородской области в соответствие с ветеринарно - санитарными правилами сбора, утилизации и уничтожения биологических отходов, а также содержания скотомогильников (биотермических ям) на территории Новгородской области в соответствии с ветеринарно - санитарными правилами сбора, утилизации и уничтожения биологических отходов</t>
  </si>
  <si>
    <t>Субвенции бюджетам муниципальных районов, муниципальных округов и городского округа Новгородской области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</si>
  <si>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муниципальных округов на осуществление отдельных государственных полномочий по предоставлению дополнительных мер социальной поддержки отдельным категориям педагогических работников, трудоустроившихся в муниципальные образовательные организации, реализующие образовательные программы начального общего, основного общего, среднего общего образования, и осуществляющих трудовую деятельность на территории муниципального района, муниципального округа Новгородской области</t>
  </si>
  <si>
    <t>Субвенции бюджетам муниципальных районов на содержание ребёнка в семье опекуна и приёмной семье, а также вознаграждение, причитающееся  приёмному родителю</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</si>
  <si>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</si>
  <si>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</si>
  <si>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осуществление первичного воинского учёта органами местного самоуправления поселений, муниципальных и городских округов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</si>
  <si>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</si>
  <si>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</si>
  <si>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Субвенции бюджетам муниципальных районов на государственную регистрацию актов гражданского состояния </t>
  </si>
  <si>
    <t>Иные межбюджетные трансферты бюджетам муниципальных районов, муниципальных округов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</si>
  <si>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Иные межбюджетные трансферты бюджетам муниципальных районов, муниципальных округов и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</si>
  <si>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Иные межбюджетные трансферты бюджетам муниципальных районов, муниципальных округов и городского округа Новгородской области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t>
  </si>
  <si>
    <t>Иные межбюджетные трансферты бюджетам муниципальных районов, муниципальных округов на финансовое обеспечение деятельности центров образования естественно-научной и технологической направленностей в муниципальных общеобразовательных организациях области, расположенных в сельской местности и малых городах</t>
  </si>
  <si>
    <t>Иные межбюджетные трансферты бюджетам муниципальных районов, муниципальных округов и городского округа на финансовое обеспечение функционирования целевой модели цифровой образовательной среды в рамках эксперимента по модернизации начального общего, основного общего и среднего общего образования в муниципальных общеобразовательных организациях области</t>
  </si>
  <si>
    <t xml:space="preserve">Иные межбюджетные трансферты бюджетам муниципальных районов, муниципальных округов Новгородской области на организацию бесплатной перевозки обучающихся общеобразовательных организаций </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</si>
  <si>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</si>
  <si>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реализацию мероприятий по модернизации школьных систем образования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</si>
  <si>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</si>
  <si>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Субвенции бюджетам муниципальных районов, муниципальных округов,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воспитание и обучение детей-инвалидов дошкольного и школьного возраста на дому, осуществляемое образовательными организациями, возмещение расходов за пользование услугой доступа к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t>
  </si>
  <si>
    <t>892 2 02 30024 05 7164 150</t>
  </si>
  <si>
    <t>Субвенции бюджетам муниципальных районов, муниципальных округов, городского округа Новгородской области на 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являющихся детьми граждан, призванных на военную службу по мобилизации, граждан, заключивших контракт о прохождении военной службы, граждан, заключивших контракт о добровольном содействии, сотрудников, находящихся в служебной командировке</t>
  </si>
  <si>
    <t>892 2 02 25467 05 0000 150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</si>
  <si>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</si>
  <si>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892 2 02 25519 05 0000 150</t>
  </si>
  <si>
    <t>Субсидии бюджетам муниципальных районов на поддержку отрасли культуры</t>
  </si>
  <si>
    <t>892 2 02 49999 05 7532 150</t>
  </si>
  <si>
    <t>Прочие межбюджетные трансферты бюджетам муниципальных районов, муниципальных округов и городского округа Новгородской области на выплату стипендии обучающимся, заключившим договор о целевом обучении по образовательным программам высшего образования по направлению "Педагогическое образование"</t>
  </si>
  <si>
    <t>Прогнозируемые поступления доходов в бюджет муниципального района                                                                                                                                                                                                                        на 2023 год и на плановый период 2024 - 2025 годов</t>
  </si>
  <si>
    <r>
      <rPr>
        <b/>
        <sz val="11"/>
        <color indexed="8"/>
        <rFont val="Times New Roman"/>
        <family val="1"/>
      </rPr>
      <t xml:space="preserve">Приложение 1  </t>
    </r>
    <r>
      <rPr>
        <sz val="11"/>
        <color indexed="8"/>
        <rFont val="Times New Roman"/>
        <family val="1"/>
      </rPr>
      <t xml:space="preserve">
 к решению Думы Валдайского муниципального                                                                                                                                                                                                                                                                               района "О бюджете Валдайского муниципального                                                                                                                                                                                                                                                                          района на 2023 год и на плановый период 2024-2025                                                                                                                                                                                                                                                          годов" (в редакции решения Думы Валдайского                                                                                                                                                                                                                                              муниципального района от 26.01.2023 № 200)  </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</si>
</sst>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1">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8"/>
      <name val="Calibri"/>
      <family val="2"/>
    </font>
    <font>
      <sz val="10"/>
      <name val="Arial Cyr"/>
      <family val="0"/>
    </font>
    <font>
      <sz val="11"/>
      <color indexed="8"/>
      <name val="Times New Roman"/>
      <family val="1"/>
    </font>
    <font>
      <b/>
      <sz val="11"/>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3.2"/>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3.2"/>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b/>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3.2"/>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2"/>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6"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69">
    <xf numFmtId="0" fontId="0" fillId="0" borderId="0" xfId="0" applyFont="1" applyAlignment="1">
      <alignment/>
    </xf>
    <xf numFmtId="0" fontId="0" fillId="33" borderId="0" xfId="0" applyFill="1" applyAlignment="1">
      <alignment vertical="top"/>
    </xf>
    <xf numFmtId="0" fontId="0" fillId="33" borderId="0" xfId="0" applyFill="1" applyAlignment="1">
      <alignment vertical="center"/>
    </xf>
    <xf numFmtId="4" fontId="0" fillId="33" borderId="0" xfId="0" applyNumberFormat="1" applyFill="1" applyAlignment="1">
      <alignment vertical="top"/>
    </xf>
    <xf numFmtId="4" fontId="2" fillId="33" borderId="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xf>
    <xf numFmtId="0" fontId="48" fillId="33" borderId="0" xfId="0" applyFont="1" applyFill="1" applyAlignment="1">
      <alignment vertical="top"/>
    </xf>
    <xf numFmtId="0" fontId="38" fillId="33" borderId="0" xfId="0" applyFont="1" applyFill="1" applyAlignment="1">
      <alignment vertical="top"/>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0" fillId="0" borderId="0" xfId="0" applyNumberFormat="1" applyFill="1" applyAlignment="1">
      <alignment vertical="top"/>
    </xf>
    <xf numFmtId="0" fontId="0" fillId="0" borderId="0" xfId="0" applyFill="1" applyAlignment="1">
      <alignment vertical="top"/>
    </xf>
    <xf numFmtId="0" fontId="49" fillId="33" borderId="10" xfId="0" applyFont="1" applyFill="1" applyBorder="1" applyAlignment="1">
      <alignment vertical="center"/>
    </xf>
    <xf numFmtId="49" fontId="2" fillId="33" borderId="10" xfId="0" applyNumberFormat="1" applyFont="1" applyFill="1" applyBorder="1" applyAlignment="1">
      <alignment horizontal="center" vertical="center" wrapText="1"/>
    </xf>
    <xf numFmtId="0" fontId="29" fillId="33" borderId="0" xfId="0" applyFont="1" applyFill="1" applyBorder="1" applyAlignment="1">
      <alignment vertical="top"/>
    </xf>
    <xf numFmtId="4" fontId="0" fillId="0" borderId="0" xfId="0" applyNumberFormat="1" applyFill="1" applyBorder="1" applyAlignment="1">
      <alignment horizontal="center" vertical="top"/>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pplyProtection="1">
      <alignment horizontal="center" vertical="center" wrapText="1"/>
      <protection locked="0"/>
    </xf>
    <xf numFmtId="2" fontId="49" fillId="0" borderId="10" xfId="0" applyNumberFormat="1" applyFont="1" applyFill="1" applyBorder="1" applyAlignment="1">
      <alignment horizontal="center" vertical="center"/>
    </xf>
    <xf numFmtId="4" fontId="0" fillId="33" borderId="12" xfId="0" applyNumberFormat="1" applyFill="1" applyBorder="1" applyAlignment="1">
      <alignment vertical="top"/>
    </xf>
    <xf numFmtId="9" fontId="0" fillId="33" borderId="0" xfId="0" applyNumberFormat="1" applyFill="1" applyBorder="1" applyAlignment="1">
      <alignment vertical="top"/>
    </xf>
    <xf numFmtId="0" fontId="0" fillId="33" borderId="0" xfId="0" applyFill="1" applyBorder="1" applyAlignment="1">
      <alignment vertical="top"/>
    </xf>
    <xf numFmtId="0" fontId="0" fillId="33" borderId="12" xfId="0" applyFill="1" applyBorder="1" applyAlignment="1">
      <alignment vertical="top"/>
    </xf>
    <xf numFmtId="4" fontId="0" fillId="33" borderId="0" xfId="0" applyNumberFormat="1" applyFill="1" applyBorder="1" applyAlignment="1">
      <alignment vertical="top"/>
    </xf>
    <xf numFmtId="0" fontId="46" fillId="33" borderId="0" xfId="0" applyFont="1" applyFill="1" applyBorder="1" applyAlignment="1">
      <alignment vertical="top"/>
    </xf>
    <xf numFmtId="4" fontId="46" fillId="33" borderId="0" xfId="0" applyNumberFormat="1" applyFont="1" applyFill="1" applyBorder="1" applyAlignment="1">
      <alignment vertical="top"/>
    </xf>
    <xf numFmtId="0" fontId="46" fillId="33" borderId="12" xfId="0" applyFont="1" applyFill="1" applyBorder="1" applyAlignment="1">
      <alignment vertical="top"/>
    </xf>
    <xf numFmtId="4" fontId="46" fillId="33" borderId="12" xfId="0" applyNumberFormat="1" applyFont="1" applyFill="1" applyBorder="1" applyAlignment="1">
      <alignment vertical="top"/>
    </xf>
    <xf numFmtId="4" fontId="3" fillId="33"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3" fillId="33" borderId="10" xfId="0" applyFont="1" applyFill="1" applyBorder="1" applyAlignment="1">
      <alignment horizontal="center" vertical="top" wrapText="1"/>
    </xf>
    <xf numFmtId="0" fontId="3" fillId="33" borderId="10" xfId="0" applyFont="1" applyFill="1" applyBorder="1" applyAlignment="1">
      <alignment vertical="top" wrapText="1"/>
    </xf>
    <xf numFmtId="0" fontId="3" fillId="33"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33" borderId="10" xfId="0" applyFont="1" applyFill="1" applyBorder="1" applyAlignment="1">
      <alignment horizontal="left" vertical="center" wrapText="1"/>
    </xf>
    <xf numFmtId="0" fontId="9" fillId="33" borderId="10" xfId="53" applyNumberFormat="1" applyFont="1" applyFill="1" applyBorder="1" applyAlignment="1" applyProtection="1">
      <alignment horizontal="left" vertical="top" wrapText="1"/>
      <protection/>
    </xf>
    <xf numFmtId="0" fontId="3" fillId="33" borderId="10" xfId="0" applyFont="1" applyFill="1" applyBorder="1" applyAlignment="1">
      <alignment vertical="center" wrapText="1"/>
    </xf>
    <xf numFmtId="0" fontId="2" fillId="33" borderId="10" xfId="0" applyFont="1" applyFill="1" applyBorder="1" applyAlignment="1">
      <alignment vertical="top" wrapText="1"/>
    </xf>
    <xf numFmtId="0" fontId="2" fillId="33" borderId="10" xfId="0" applyFont="1" applyFill="1" applyBorder="1" applyAlignment="1">
      <alignment wrapText="1"/>
    </xf>
    <xf numFmtId="0" fontId="2" fillId="33" borderId="10" xfId="0" applyNumberFormat="1" applyFont="1" applyFill="1" applyBorder="1" applyAlignment="1">
      <alignment horizontal="justify" vertical="top" wrapText="1"/>
    </xf>
    <xf numFmtId="0" fontId="2" fillId="33" borderId="10" xfId="0" applyNumberFormat="1" applyFont="1" applyFill="1" applyBorder="1" applyAlignment="1">
      <alignment vertical="top" wrapText="1"/>
    </xf>
    <xf numFmtId="0" fontId="2" fillId="0" borderId="10" xfId="0" applyFont="1" applyFill="1" applyBorder="1" applyAlignment="1">
      <alignment horizontal="justify" vertical="top" wrapText="1"/>
    </xf>
    <xf numFmtId="0" fontId="3"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0" xfId="0" applyNumberFormat="1" applyFont="1" applyFill="1" applyBorder="1" applyAlignment="1">
      <alignment vertical="top" wrapText="1"/>
    </xf>
    <xf numFmtId="0" fontId="49" fillId="0" borderId="10" xfId="0" applyFont="1" applyBorder="1" applyAlignment="1">
      <alignment horizontal="justify" vertical="top" wrapText="1"/>
    </xf>
    <xf numFmtId="0" fontId="49" fillId="0" borderId="0" xfId="0" applyFont="1" applyAlignment="1">
      <alignment wrapText="1"/>
    </xf>
    <xf numFmtId="0" fontId="49" fillId="0" borderId="10" xfId="0" applyFont="1" applyBorder="1" applyAlignment="1">
      <alignment wrapText="1"/>
    </xf>
    <xf numFmtId="0" fontId="2" fillId="0" borderId="0" xfId="0" applyFont="1" applyFill="1" applyAlignment="1">
      <alignment wrapText="1"/>
    </xf>
    <xf numFmtId="0" fontId="2" fillId="0" borderId="10" xfId="0" applyFont="1" applyFill="1" applyBorder="1" applyAlignment="1">
      <alignment wrapText="1"/>
    </xf>
    <xf numFmtId="0" fontId="3" fillId="0" borderId="10" xfId="0" applyFont="1" applyFill="1" applyBorder="1" applyAlignment="1">
      <alignment horizontal="justify" vertical="top" wrapText="1"/>
    </xf>
    <xf numFmtId="0" fontId="49" fillId="0" borderId="10" xfId="0" applyFont="1" applyBorder="1" applyAlignment="1">
      <alignment horizontal="left" wrapText="1"/>
    </xf>
    <xf numFmtId="0" fontId="49" fillId="0" borderId="0" xfId="0" applyFont="1" applyFill="1" applyAlignment="1">
      <alignment wrapText="1"/>
    </xf>
    <xf numFmtId="0" fontId="2" fillId="0" borderId="10" xfId="0" applyFont="1" applyFill="1" applyBorder="1" applyAlignment="1">
      <alignment horizontal="justify" vertical="top"/>
    </xf>
    <xf numFmtId="0" fontId="2" fillId="0" borderId="10" xfId="0" applyNumberFormat="1" applyFont="1" applyFill="1" applyBorder="1" applyAlignment="1">
      <alignment horizontal="justify" vertical="top" wrapText="1"/>
    </xf>
    <xf numFmtId="0" fontId="49" fillId="0" borderId="10" xfId="0" applyFont="1" applyFill="1" applyBorder="1" applyAlignment="1">
      <alignment vertical="top" wrapText="1"/>
    </xf>
    <xf numFmtId="0" fontId="2" fillId="33" borderId="13" xfId="0"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2" fillId="0" borderId="11" xfId="0" applyFont="1" applyFill="1" applyBorder="1" applyAlignment="1">
      <alignment horizontal="justify" vertical="top" wrapText="1"/>
    </xf>
    <xf numFmtId="0" fontId="7" fillId="33" borderId="0" xfId="0" applyFont="1" applyFill="1" applyAlignment="1">
      <alignment horizontal="center" vertical="top" wrapText="1"/>
    </xf>
    <xf numFmtId="0" fontId="50" fillId="33" borderId="0" xfId="0" applyFont="1" applyFill="1" applyAlignment="1">
      <alignment horizontal="center" vertical="top"/>
    </xf>
    <xf numFmtId="0" fontId="4" fillId="33" borderId="0" xfId="0" applyFont="1" applyFill="1" applyAlignment="1">
      <alignment horizontal="center" vertical="top" wrapText="1"/>
    </xf>
    <xf numFmtId="4" fontId="0" fillId="0" borderId="12" xfId="0" applyNumberFormat="1" applyFill="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2"/>
  <sheetViews>
    <sheetView tabSelected="1" zoomScalePageLayoutView="0" workbookViewId="0" topLeftCell="A1">
      <selection activeCell="C1" sqref="C1:E1"/>
    </sheetView>
  </sheetViews>
  <sheetFormatPr defaultColWidth="9.140625" defaultRowHeight="15"/>
  <cols>
    <col min="1" max="1" width="28.28125" style="2" customWidth="1"/>
    <col min="2" max="2" width="68.421875" style="8" customWidth="1"/>
    <col min="3" max="3" width="17.140625" style="1" customWidth="1"/>
    <col min="4" max="4" width="15.7109375" style="1" customWidth="1"/>
    <col min="5" max="5" width="16.00390625" style="1" customWidth="1"/>
    <col min="6" max="6" width="15.00390625" style="1" hidden="1" customWidth="1"/>
    <col min="7" max="8" width="16.00390625" style="1" customWidth="1"/>
    <col min="9" max="9" width="17.8515625" style="1" customWidth="1"/>
    <col min="10" max="10" width="14.7109375" style="1" customWidth="1"/>
    <col min="11" max="11" width="15.8515625" style="1" customWidth="1"/>
    <col min="12" max="16384" width="9.140625" style="1" customWidth="1"/>
  </cols>
  <sheetData>
    <row r="1" spans="3:5" ht="92.25" customHeight="1">
      <c r="C1" s="65" t="s">
        <v>259</v>
      </c>
      <c r="D1" s="66"/>
      <c r="E1" s="66"/>
    </row>
    <row r="2" spans="1:5" ht="37.5" customHeight="1">
      <c r="A2" s="67" t="s">
        <v>258</v>
      </c>
      <c r="B2" s="67"/>
      <c r="C2" s="67"/>
      <c r="D2" s="67"/>
      <c r="E2" s="67"/>
    </row>
    <row r="3" ht="6.75" customHeight="1"/>
    <row r="4" spans="1:8" ht="47.25">
      <c r="A4" s="5" t="s">
        <v>0</v>
      </c>
      <c r="B4" s="5" t="s">
        <v>1</v>
      </c>
      <c r="C4" s="5" t="s">
        <v>122</v>
      </c>
      <c r="D4" s="5" t="s">
        <v>151</v>
      </c>
      <c r="E4" s="5" t="s">
        <v>211</v>
      </c>
      <c r="F4" s="3"/>
      <c r="G4" s="3"/>
      <c r="H4" s="3"/>
    </row>
    <row r="5" spans="1:7" ht="15.75">
      <c r="A5" s="6">
        <v>1</v>
      </c>
      <c r="B5" s="36">
        <v>2</v>
      </c>
      <c r="C5" s="36">
        <v>3</v>
      </c>
      <c r="D5" s="36">
        <v>4</v>
      </c>
      <c r="E5" s="36">
        <v>5</v>
      </c>
      <c r="G5" s="3"/>
    </row>
    <row r="6" spans="1:8" ht="15.75">
      <c r="A6" s="6"/>
      <c r="B6" s="37" t="s">
        <v>2</v>
      </c>
      <c r="C6" s="34">
        <f>C7+C87</f>
        <v>796687941.74</v>
      </c>
      <c r="D6" s="34">
        <f>D7+D87</f>
        <v>657088985.45</v>
      </c>
      <c r="E6" s="34">
        <f>E7+E87</f>
        <v>667507207.1800001</v>
      </c>
      <c r="F6" s="3"/>
      <c r="G6" s="3"/>
      <c r="H6" s="3"/>
    </row>
    <row r="7" spans="1:8" ht="15.75">
      <c r="A7" s="6" t="s">
        <v>41</v>
      </c>
      <c r="B7" s="37" t="s">
        <v>3</v>
      </c>
      <c r="C7" s="22">
        <f>C8+C15+C20+C39+C43+C54+C58+C66+C84</f>
        <v>318242920</v>
      </c>
      <c r="D7" s="22">
        <f>D8+D15+D20+D39+D43+D53+D58+D66</f>
        <v>318188940</v>
      </c>
      <c r="E7" s="22">
        <f>E8+E15+E20+E39+E43+E53+E58+E66</f>
        <v>321118540</v>
      </c>
      <c r="F7" s="3"/>
      <c r="G7" s="3"/>
      <c r="H7" s="3"/>
    </row>
    <row r="8" spans="1:8" ht="15.75">
      <c r="A8" s="6" t="s">
        <v>40</v>
      </c>
      <c r="B8" s="38" t="s">
        <v>4</v>
      </c>
      <c r="C8" s="22">
        <f>C9</f>
        <v>239935100</v>
      </c>
      <c r="D8" s="22">
        <f>D9</f>
        <v>224228300</v>
      </c>
      <c r="E8" s="22">
        <f>E9</f>
        <v>214745700</v>
      </c>
      <c r="F8" s="3"/>
      <c r="G8" s="3"/>
      <c r="H8" s="3"/>
    </row>
    <row r="9" spans="1:8" ht="15.75">
      <c r="A9" s="6" t="s">
        <v>40</v>
      </c>
      <c r="B9" s="37" t="s">
        <v>5</v>
      </c>
      <c r="C9" s="22">
        <f>C10+C11+C12+C13+C14</f>
        <v>239935100</v>
      </c>
      <c r="D9" s="22">
        <f>D10+D11+D12+D13+D14</f>
        <v>224228300</v>
      </c>
      <c r="E9" s="22">
        <f>E10+E11+E12+E13+E14</f>
        <v>214745700</v>
      </c>
      <c r="F9" s="3"/>
      <c r="G9" s="3"/>
      <c r="H9" s="3"/>
    </row>
    <row r="10" spans="1:8" ht="78.75">
      <c r="A10" s="5" t="s">
        <v>42</v>
      </c>
      <c r="B10" s="39" t="s">
        <v>6</v>
      </c>
      <c r="C10" s="15">
        <v>136540500</v>
      </c>
      <c r="D10" s="15">
        <v>125852200</v>
      </c>
      <c r="E10" s="15">
        <v>117784500</v>
      </c>
      <c r="F10" s="4"/>
      <c r="G10" s="4"/>
      <c r="H10" s="4"/>
    </row>
    <row r="11" spans="1:8" ht="110.25">
      <c r="A11" s="5" t="s">
        <v>43</v>
      </c>
      <c r="B11" s="39" t="s">
        <v>7</v>
      </c>
      <c r="C11" s="15">
        <v>789900</v>
      </c>
      <c r="D11" s="15">
        <v>849900</v>
      </c>
      <c r="E11" s="15">
        <v>835000</v>
      </c>
      <c r="F11" s="4"/>
      <c r="G11" s="4"/>
      <c r="H11" s="4"/>
    </row>
    <row r="12" spans="1:8" ht="47.25">
      <c r="A12" s="5" t="s">
        <v>44</v>
      </c>
      <c r="B12" s="39" t="s">
        <v>8</v>
      </c>
      <c r="C12" s="15">
        <v>91768000</v>
      </c>
      <c r="D12" s="15">
        <v>86223500</v>
      </c>
      <c r="E12" s="15">
        <v>84303700</v>
      </c>
      <c r="F12" s="4"/>
      <c r="G12" s="4"/>
      <c r="H12" s="4"/>
    </row>
    <row r="13" spans="1:8" ht="94.5">
      <c r="A13" s="5" t="s">
        <v>45</v>
      </c>
      <c r="B13" s="39" t="s">
        <v>9</v>
      </c>
      <c r="C13" s="15">
        <v>365700</v>
      </c>
      <c r="D13" s="15">
        <v>381400</v>
      </c>
      <c r="E13" s="15">
        <v>399000</v>
      </c>
      <c r="F13" s="4"/>
      <c r="G13" s="4"/>
      <c r="H13" s="4"/>
    </row>
    <row r="14" spans="1:8" ht="78.75">
      <c r="A14" s="19" t="s">
        <v>152</v>
      </c>
      <c r="B14" s="39" t="s">
        <v>153</v>
      </c>
      <c r="C14" s="15">
        <v>10471000</v>
      </c>
      <c r="D14" s="15">
        <v>10921300</v>
      </c>
      <c r="E14" s="15">
        <v>11423500</v>
      </c>
      <c r="F14" s="4"/>
      <c r="G14" s="4"/>
      <c r="H14" s="4"/>
    </row>
    <row r="15" spans="1:8" ht="47.25">
      <c r="A15" s="6" t="s">
        <v>46</v>
      </c>
      <c r="B15" s="40" t="s">
        <v>10</v>
      </c>
      <c r="C15" s="22">
        <f>C16+C17+C18+C19</f>
        <v>6257420</v>
      </c>
      <c r="D15" s="22">
        <f>D16+D17+D18+D19</f>
        <v>6576840</v>
      </c>
      <c r="E15" s="22">
        <f>E16+E17+E18+E19</f>
        <v>7083040</v>
      </c>
      <c r="F15" s="3"/>
      <c r="G15" s="3"/>
      <c r="H15" s="3"/>
    </row>
    <row r="16" spans="1:8" ht="110.25">
      <c r="A16" s="5" t="s">
        <v>99</v>
      </c>
      <c r="B16" s="41" t="s">
        <v>103</v>
      </c>
      <c r="C16" s="15">
        <v>2963830</v>
      </c>
      <c r="D16" s="15">
        <v>3137700</v>
      </c>
      <c r="E16" s="15">
        <v>3387500</v>
      </c>
      <c r="F16" s="3"/>
      <c r="G16" s="3"/>
      <c r="H16" s="3"/>
    </row>
    <row r="17" spans="1:8" ht="126">
      <c r="A17" s="5" t="s">
        <v>100</v>
      </c>
      <c r="B17" s="41" t="s">
        <v>104</v>
      </c>
      <c r="C17" s="15">
        <v>20590</v>
      </c>
      <c r="D17" s="15">
        <v>21430</v>
      </c>
      <c r="E17" s="15">
        <v>22540</v>
      </c>
      <c r="F17" s="3"/>
      <c r="G17" s="3"/>
      <c r="H17" s="3"/>
    </row>
    <row r="18" spans="1:7" ht="110.25">
      <c r="A18" s="5" t="s">
        <v>101</v>
      </c>
      <c r="B18" s="41" t="s">
        <v>105</v>
      </c>
      <c r="C18" s="15">
        <v>3663890</v>
      </c>
      <c r="D18" s="15">
        <v>3828630</v>
      </c>
      <c r="E18" s="15">
        <v>4090150</v>
      </c>
      <c r="F18" s="3"/>
      <c r="G18" s="3"/>
    </row>
    <row r="19" spans="1:17" ht="110.25">
      <c r="A19" s="5" t="s">
        <v>102</v>
      </c>
      <c r="B19" s="41" t="s">
        <v>106</v>
      </c>
      <c r="C19" s="15">
        <v>-390890</v>
      </c>
      <c r="D19" s="15">
        <v>-410920</v>
      </c>
      <c r="E19" s="15">
        <v>-417150</v>
      </c>
      <c r="F19" s="25"/>
      <c r="G19" s="26"/>
      <c r="H19" s="27"/>
      <c r="I19" s="27"/>
      <c r="J19" s="27"/>
      <c r="K19" s="27"/>
      <c r="L19" s="27"/>
      <c r="M19" s="27"/>
      <c r="N19" s="27"/>
      <c r="O19" s="27"/>
      <c r="P19" s="27"/>
      <c r="Q19" s="27"/>
    </row>
    <row r="20" spans="1:17" ht="15.75">
      <c r="A20" s="6" t="s">
        <v>47</v>
      </c>
      <c r="B20" s="37" t="s">
        <v>11</v>
      </c>
      <c r="C20" s="22">
        <f>C29+C32+C36+C21</f>
        <v>53820500</v>
      </c>
      <c r="D20" s="22">
        <f>D29+D32+D36+D21</f>
        <v>69058600</v>
      </c>
      <c r="E20" s="22">
        <f>E29+E32+E36+E21</f>
        <v>81510600</v>
      </c>
      <c r="F20" s="28"/>
      <c r="G20" s="27"/>
      <c r="H20" s="27"/>
      <c r="I20" s="27"/>
      <c r="J20" s="27"/>
      <c r="K20" s="27"/>
      <c r="L20" s="27"/>
      <c r="M20" s="27"/>
      <c r="N20" s="27"/>
      <c r="O20" s="27"/>
      <c r="P20" s="27"/>
      <c r="Q20" s="27"/>
    </row>
    <row r="21" spans="1:17" ht="31.5">
      <c r="A21" s="6" t="s">
        <v>48</v>
      </c>
      <c r="B21" s="42" t="s">
        <v>35</v>
      </c>
      <c r="C21" s="22">
        <f>C22+C23+C24+C25+C26+C27+C28</f>
        <v>49133000</v>
      </c>
      <c r="D21" s="22">
        <f>D22+D23+D24+D25+D26+D27+D28</f>
        <v>64178100</v>
      </c>
      <c r="E21" s="22">
        <f>E22+E23+E24+E25+E26+E27+E28</f>
        <v>76436000</v>
      </c>
      <c r="F21" s="32"/>
      <c r="G21" s="27"/>
      <c r="H21" s="30"/>
      <c r="I21" s="20"/>
      <c r="J21" s="20"/>
      <c r="K21" s="20"/>
      <c r="L21" s="20"/>
      <c r="M21" s="27"/>
      <c r="N21" s="27"/>
      <c r="O21" s="27"/>
      <c r="P21" s="27"/>
      <c r="Q21" s="27"/>
    </row>
    <row r="22" spans="1:17" ht="63">
      <c r="A22" s="19" t="s">
        <v>163</v>
      </c>
      <c r="B22" s="43" t="s">
        <v>164</v>
      </c>
      <c r="C22" s="15">
        <v>24424700</v>
      </c>
      <c r="D22" s="15">
        <v>36067800</v>
      </c>
      <c r="E22" s="15">
        <v>42800100</v>
      </c>
      <c r="F22" s="33"/>
      <c r="G22" s="29"/>
      <c r="H22" s="31"/>
      <c r="I22" s="20"/>
      <c r="J22" s="20"/>
      <c r="K22" s="20"/>
      <c r="L22" s="20"/>
      <c r="M22" s="27"/>
      <c r="N22" s="27"/>
      <c r="O22" s="27"/>
      <c r="P22" s="27"/>
      <c r="Q22" s="27"/>
    </row>
    <row r="23" spans="1:17" ht="47.25">
      <c r="A23" s="19" t="s">
        <v>165</v>
      </c>
      <c r="B23" s="44" t="s">
        <v>166</v>
      </c>
      <c r="C23" s="15">
        <v>147900</v>
      </c>
      <c r="D23" s="15">
        <v>168260</v>
      </c>
      <c r="E23" s="15">
        <v>201340</v>
      </c>
      <c r="F23" s="32"/>
      <c r="G23" s="27"/>
      <c r="H23" s="30"/>
      <c r="I23" s="20"/>
      <c r="J23" s="20"/>
      <c r="K23" s="20"/>
      <c r="L23" s="20"/>
      <c r="M23" s="27"/>
      <c r="N23" s="27"/>
      <c r="O23" s="27"/>
      <c r="P23" s="27"/>
      <c r="Q23" s="27"/>
    </row>
    <row r="24" spans="1:17" ht="63">
      <c r="A24" s="19" t="s">
        <v>167</v>
      </c>
      <c r="B24" s="44" t="s">
        <v>168</v>
      </c>
      <c r="C24" s="15">
        <v>1640</v>
      </c>
      <c r="D24" s="15">
        <v>1870</v>
      </c>
      <c r="E24" s="15">
        <v>2230</v>
      </c>
      <c r="F24" s="32"/>
      <c r="G24" s="27"/>
      <c r="H24" s="30"/>
      <c r="I24" s="20"/>
      <c r="J24" s="20"/>
      <c r="K24" s="20"/>
      <c r="L24" s="20"/>
      <c r="M24" s="27"/>
      <c r="N24" s="27"/>
      <c r="O24" s="27"/>
      <c r="P24" s="27"/>
      <c r="Q24" s="27"/>
    </row>
    <row r="25" spans="1:17" ht="31.5">
      <c r="A25" s="19" t="s">
        <v>169</v>
      </c>
      <c r="B25" s="44" t="s">
        <v>170</v>
      </c>
      <c r="C25" s="15">
        <v>11260</v>
      </c>
      <c r="D25" s="15">
        <v>12810</v>
      </c>
      <c r="E25" s="15">
        <v>15330</v>
      </c>
      <c r="F25" s="32"/>
      <c r="G25" s="27"/>
      <c r="H25" s="30"/>
      <c r="I25" s="20"/>
      <c r="J25" s="20"/>
      <c r="K25" s="20"/>
      <c r="L25" s="20"/>
      <c r="M25" s="27"/>
      <c r="N25" s="27"/>
      <c r="O25" s="27"/>
      <c r="P25" s="27"/>
      <c r="Q25" s="27"/>
    </row>
    <row r="26" spans="1:17" ht="78.75">
      <c r="A26" s="19" t="s">
        <v>171</v>
      </c>
      <c r="B26" s="44" t="s">
        <v>172</v>
      </c>
      <c r="C26" s="15">
        <v>24373650</v>
      </c>
      <c r="D26" s="15">
        <v>27729580</v>
      </c>
      <c r="E26" s="15">
        <v>33180300</v>
      </c>
      <c r="F26" s="32"/>
      <c r="G26" s="27"/>
      <c r="H26" s="30"/>
      <c r="I26" s="20"/>
      <c r="J26" s="20"/>
      <c r="K26" s="20"/>
      <c r="L26" s="20"/>
      <c r="M26" s="27"/>
      <c r="N26" s="27"/>
      <c r="O26" s="27"/>
      <c r="P26" s="27"/>
      <c r="Q26" s="27"/>
    </row>
    <row r="27" spans="1:17" ht="63">
      <c r="A27" s="19" t="s">
        <v>173</v>
      </c>
      <c r="B27" s="44" t="s">
        <v>174</v>
      </c>
      <c r="C27" s="15">
        <v>171750</v>
      </c>
      <c r="D27" s="15">
        <v>195400</v>
      </c>
      <c r="E27" s="15">
        <v>233800</v>
      </c>
      <c r="F27" s="32"/>
      <c r="G27" s="27"/>
      <c r="H27" s="30"/>
      <c r="I27" s="20"/>
      <c r="J27" s="20"/>
      <c r="K27" s="20"/>
      <c r="L27" s="20"/>
      <c r="M27" s="27"/>
      <c r="N27" s="27"/>
      <c r="O27" s="27"/>
      <c r="P27" s="27"/>
      <c r="Q27" s="27"/>
    </row>
    <row r="28" spans="1:17" ht="78.75">
      <c r="A28" s="19" t="s">
        <v>175</v>
      </c>
      <c r="B28" s="43" t="s">
        <v>176</v>
      </c>
      <c r="C28" s="15">
        <v>2100</v>
      </c>
      <c r="D28" s="15">
        <v>2380</v>
      </c>
      <c r="E28" s="15">
        <v>2900</v>
      </c>
      <c r="F28" s="32"/>
      <c r="G28" s="27"/>
      <c r="H28" s="30"/>
      <c r="I28" s="20"/>
      <c r="J28" s="20"/>
      <c r="K28" s="20"/>
      <c r="L28" s="20"/>
      <c r="M28" s="27"/>
      <c r="N28" s="27"/>
      <c r="O28" s="27"/>
      <c r="P28" s="27"/>
      <c r="Q28" s="27"/>
    </row>
    <row r="29" spans="1:17" ht="31.5">
      <c r="A29" s="6" t="s">
        <v>49</v>
      </c>
      <c r="B29" s="37" t="s">
        <v>12</v>
      </c>
      <c r="C29" s="22">
        <f>C30+C31</f>
        <v>0</v>
      </c>
      <c r="D29" s="22">
        <f>D30+D31</f>
        <v>0</v>
      </c>
      <c r="E29" s="22">
        <f>E30+E31</f>
        <v>0</v>
      </c>
      <c r="F29" s="33"/>
      <c r="G29" s="29"/>
      <c r="H29" s="30"/>
      <c r="I29" s="20"/>
      <c r="J29" s="20"/>
      <c r="K29" s="20"/>
      <c r="L29" s="20"/>
      <c r="M29" s="27"/>
      <c r="N29" s="27"/>
      <c r="O29" s="27"/>
      <c r="P29" s="27"/>
      <c r="Q29" s="27"/>
    </row>
    <row r="30" spans="1:17" ht="31.5">
      <c r="A30" s="5" t="s">
        <v>50</v>
      </c>
      <c r="B30" s="39" t="s">
        <v>12</v>
      </c>
      <c r="C30" s="15"/>
      <c r="D30" s="15"/>
      <c r="E30" s="15"/>
      <c r="F30" s="32"/>
      <c r="G30" s="27"/>
      <c r="H30" s="30"/>
      <c r="I30" s="20"/>
      <c r="J30" s="20"/>
      <c r="K30" s="20"/>
      <c r="L30" s="20"/>
      <c r="M30" s="27"/>
      <c r="N30" s="27"/>
      <c r="O30" s="27"/>
      <c r="P30" s="27"/>
      <c r="Q30" s="27"/>
    </row>
    <row r="31" spans="1:17" ht="47.25">
      <c r="A31" s="5" t="s">
        <v>51</v>
      </c>
      <c r="B31" s="39" t="s">
        <v>13</v>
      </c>
      <c r="C31" s="15"/>
      <c r="D31" s="15"/>
      <c r="E31" s="15"/>
      <c r="F31" s="32"/>
      <c r="G31" s="27"/>
      <c r="H31" s="30"/>
      <c r="I31" s="20"/>
      <c r="J31" s="20"/>
      <c r="K31" s="20"/>
      <c r="L31" s="20"/>
      <c r="M31" s="27"/>
      <c r="N31" s="27"/>
      <c r="O31" s="27"/>
      <c r="P31" s="27"/>
      <c r="Q31" s="27"/>
    </row>
    <row r="32" spans="1:17" ht="15.75">
      <c r="A32" s="6" t="s">
        <v>52</v>
      </c>
      <c r="B32" s="37" t="s">
        <v>14</v>
      </c>
      <c r="C32" s="22">
        <f>C33+C34+C35</f>
        <v>52500</v>
      </c>
      <c r="D32" s="22">
        <f>D33+D34+D35</f>
        <v>59500</v>
      </c>
      <c r="E32" s="22">
        <f>E33+E34+E35</f>
        <v>61600</v>
      </c>
      <c r="F32" s="33"/>
      <c r="G32" s="29"/>
      <c r="H32" s="31"/>
      <c r="I32" s="20"/>
      <c r="J32" s="20"/>
      <c r="K32" s="20"/>
      <c r="L32" s="20"/>
      <c r="M32" s="27"/>
      <c r="N32" s="27"/>
      <c r="O32" s="27"/>
      <c r="P32" s="27"/>
      <c r="Q32" s="27"/>
    </row>
    <row r="33" spans="1:17" ht="47.25">
      <c r="A33" s="5" t="s">
        <v>154</v>
      </c>
      <c r="B33" s="43" t="s">
        <v>155</v>
      </c>
      <c r="C33" s="15">
        <v>50820</v>
      </c>
      <c r="D33" s="15">
        <v>57820</v>
      </c>
      <c r="E33" s="15">
        <v>59920</v>
      </c>
      <c r="F33" s="28"/>
      <c r="G33" s="27"/>
      <c r="H33" s="27"/>
      <c r="I33" s="27"/>
      <c r="J33" s="27"/>
      <c r="K33" s="27"/>
      <c r="L33" s="27"/>
      <c r="M33" s="27"/>
      <c r="N33" s="27"/>
      <c r="O33" s="27"/>
      <c r="P33" s="27"/>
      <c r="Q33" s="27"/>
    </row>
    <row r="34" spans="1:17" ht="47.25">
      <c r="A34" s="19" t="s">
        <v>156</v>
      </c>
      <c r="B34" s="43" t="s">
        <v>157</v>
      </c>
      <c r="C34" s="15">
        <v>150</v>
      </c>
      <c r="D34" s="15">
        <v>150</v>
      </c>
      <c r="E34" s="15">
        <v>150</v>
      </c>
      <c r="F34" s="28"/>
      <c r="G34" s="27"/>
      <c r="H34" s="27"/>
      <c r="I34" s="27"/>
      <c r="J34" s="27"/>
      <c r="K34" s="27"/>
      <c r="L34" s="27"/>
      <c r="M34" s="27"/>
      <c r="N34" s="27"/>
      <c r="O34" s="27"/>
      <c r="P34" s="27"/>
      <c r="Q34" s="27"/>
    </row>
    <row r="35" spans="1:5" ht="63">
      <c r="A35" s="19" t="s">
        <v>158</v>
      </c>
      <c r="B35" s="43" t="s">
        <v>159</v>
      </c>
      <c r="C35" s="15">
        <v>1530</v>
      </c>
      <c r="D35" s="15">
        <v>1530</v>
      </c>
      <c r="E35" s="15">
        <v>1530</v>
      </c>
    </row>
    <row r="36" spans="1:5" ht="31.5">
      <c r="A36" s="6" t="s">
        <v>53</v>
      </c>
      <c r="B36" s="37" t="s">
        <v>15</v>
      </c>
      <c r="C36" s="22">
        <f>C37+C38</f>
        <v>4635000</v>
      </c>
      <c r="D36" s="22">
        <f>D37+D38</f>
        <v>4821000</v>
      </c>
      <c r="E36" s="22">
        <f>E37+E38</f>
        <v>5013000</v>
      </c>
    </row>
    <row r="37" spans="1:5" ht="63">
      <c r="A37" s="5" t="s">
        <v>160</v>
      </c>
      <c r="B37" s="39" t="s">
        <v>177</v>
      </c>
      <c r="C37" s="15">
        <v>4632200</v>
      </c>
      <c r="D37" s="15">
        <v>4818100</v>
      </c>
      <c r="E37" s="15">
        <v>5009900</v>
      </c>
    </row>
    <row r="38" spans="1:5" ht="47.25">
      <c r="A38" s="19" t="s">
        <v>161</v>
      </c>
      <c r="B38" s="39" t="s">
        <v>162</v>
      </c>
      <c r="C38" s="15">
        <v>2800</v>
      </c>
      <c r="D38" s="15">
        <v>2900</v>
      </c>
      <c r="E38" s="15">
        <v>3100</v>
      </c>
    </row>
    <row r="39" spans="1:5" ht="31.5">
      <c r="A39" s="6" t="s">
        <v>54</v>
      </c>
      <c r="B39" s="37" t="s">
        <v>16</v>
      </c>
      <c r="C39" s="22">
        <f>C40+C41+C42</f>
        <v>3840000</v>
      </c>
      <c r="D39" s="22">
        <f>D40+D41+D42</f>
        <v>4020000</v>
      </c>
      <c r="E39" s="22">
        <f>E40+E41+E42</f>
        <v>4200000</v>
      </c>
    </row>
    <row r="40" spans="1:5" ht="78.75">
      <c r="A40" s="5" t="s">
        <v>178</v>
      </c>
      <c r="B40" s="43" t="s">
        <v>179</v>
      </c>
      <c r="C40" s="15">
        <v>3529630</v>
      </c>
      <c r="D40" s="15">
        <v>3718130</v>
      </c>
      <c r="E40" s="15">
        <v>3906350</v>
      </c>
    </row>
    <row r="41" spans="1:5" ht="94.5">
      <c r="A41" s="19" t="s">
        <v>180</v>
      </c>
      <c r="B41" s="43" t="s">
        <v>183</v>
      </c>
      <c r="C41" s="15">
        <v>309680</v>
      </c>
      <c r="D41" s="15">
        <v>301200</v>
      </c>
      <c r="E41" s="15">
        <v>293000</v>
      </c>
    </row>
    <row r="42" spans="1:5" ht="63">
      <c r="A42" s="19" t="s">
        <v>181</v>
      </c>
      <c r="B42" s="43" t="s">
        <v>182</v>
      </c>
      <c r="C42" s="15">
        <v>690</v>
      </c>
      <c r="D42" s="15">
        <v>670</v>
      </c>
      <c r="E42" s="15">
        <v>650</v>
      </c>
    </row>
    <row r="43" spans="1:8" ht="47.25">
      <c r="A43" s="6" t="s">
        <v>55</v>
      </c>
      <c r="B43" s="37" t="s">
        <v>17</v>
      </c>
      <c r="C43" s="22">
        <f>C44+C48+C50</f>
        <v>10100000</v>
      </c>
      <c r="D43" s="22">
        <f>D44+D48+D50</f>
        <v>9600000</v>
      </c>
      <c r="E43" s="22">
        <f>E44+E48+E50</f>
        <v>9600000</v>
      </c>
      <c r="F43" s="3"/>
      <c r="G43" s="3"/>
      <c r="H43" s="3"/>
    </row>
    <row r="44" spans="1:5" ht="94.5">
      <c r="A44" s="6" t="s">
        <v>56</v>
      </c>
      <c r="B44" s="38" t="s">
        <v>18</v>
      </c>
      <c r="C44" s="22">
        <f>C45+C46+C47</f>
        <v>9800000</v>
      </c>
      <c r="D44" s="22">
        <f>D45+D46+D47</f>
        <v>9300000</v>
      </c>
      <c r="E44" s="22">
        <f>E45+E46+E47</f>
        <v>9300000</v>
      </c>
    </row>
    <row r="45" spans="1:6" ht="94.5">
      <c r="A45" s="5" t="s">
        <v>57</v>
      </c>
      <c r="B45" s="45" t="s">
        <v>36</v>
      </c>
      <c r="C45" s="15">
        <v>4150000</v>
      </c>
      <c r="D45" s="15">
        <v>5200000</v>
      </c>
      <c r="E45" s="15">
        <v>5200000</v>
      </c>
      <c r="F45" s="3" t="s">
        <v>196</v>
      </c>
    </row>
    <row r="46" spans="1:5" ht="78.75">
      <c r="A46" s="5" t="s">
        <v>58</v>
      </c>
      <c r="B46" s="46" t="s">
        <v>37</v>
      </c>
      <c r="C46" s="15">
        <v>3350000</v>
      </c>
      <c r="D46" s="15">
        <v>1500000</v>
      </c>
      <c r="E46" s="15">
        <v>1500000</v>
      </c>
    </row>
    <row r="47" spans="1:8" ht="31.5">
      <c r="A47" s="5" t="s">
        <v>114</v>
      </c>
      <c r="B47" s="39" t="s">
        <v>115</v>
      </c>
      <c r="C47" s="15">
        <v>2300000</v>
      </c>
      <c r="D47" s="15">
        <v>2600000</v>
      </c>
      <c r="E47" s="15">
        <v>2600000</v>
      </c>
      <c r="F47" s="3" t="s">
        <v>190</v>
      </c>
      <c r="G47" s="3"/>
      <c r="H47" s="3"/>
    </row>
    <row r="48" spans="1:5" ht="31.5">
      <c r="A48" s="6" t="s">
        <v>59</v>
      </c>
      <c r="B48" s="37" t="s">
        <v>19</v>
      </c>
      <c r="C48" s="22">
        <f>C49</f>
        <v>0</v>
      </c>
      <c r="D48" s="22">
        <f>D49</f>
        <v>0</v>
      </c>
      <c r="E48" s="22">
        <f>E49</f>
        <v>0</v>
      </c>
    </row>
    <row r="49" spans="1:5" ht="47.25">
      <c r="A49" s="5" t="s">
        <v>60</v>
      </c>
      <c r="B49" s="39" t="s">
        <v>20</v>
      </c>
      <c r="C49" s="15"/>
      <c r="D49" s="15"/>
      <c r="E49" s="15"/>
    </row>
    <row r="50" spans="1:6" ht="94.5">
      <c r="A50" s="6" t="s">
        <v>61</v>
      </c>
      <c r="B50" s="38" t="s">
        <v>21</v>
      </c>
      <c r="C50" s="22">
        <f>C51+C52</f>
        <v>300000</v>
      </c>
      <c r="D50" s="22">
        <f>D51</f>
        <v>300000</v>
      </c>
      <c r="E50" s="22">
        <f>E51</f>
        <v>300000</v>
      </c>
      <c r="F50" s="1" t="s">
        <v>191</v>
      </c>
    </row>
    <row r="51" spans="1:6" ht="78.75">
      <c r="A51" s="5" t="s">
        <v>62</v>
      </c>
      <c r="B51" s="39" t="s">
        <v>22</v>
      </c>
      <c r="C51" s="15">
        <v>300000</v>
      </c>
      <c r="D51" s="15">
        <v>300000</v>
      </c>
      <c r="E51" s="15">
        <v>300000</v>
      </c>
      <c r="F51" s="1" t="s">
        <v>192</v>
      </c>
    </row>
    <row r="52" spans="1:5" ht="94.5">
      <c r="A52" s="5" t="s">
        <v>208</v>
      </c>
      <c r="B52" s="45" t="s">
        <v>207</v>
      </c>
      <c r="C52" s="15">
        <v>0</v>
      </c>
      <c r="D52" s="15">
        <v>0</v>
      </c>
      <c r="E52" s="15">
        <v>0</v>
      </c>
    </row>
    <row r="53" spans="1:5" ht="31.5">
      <c r="A53" s="6" t="s">
        <v>63</v>
      </c>
      <c r="B53" s="37" t="s">
        <v>23</v>
      </c>
      <c r="C53" s="22">
        <f>C54</f>
        <v>175900</v>
      </c>
      <c r="D53" s="22">
        <f>D54</f>
        <v>228200</v>
      </c>
      <c r="E53" s="22">
        <f>E54</f>
        <v>180200</v>
      </c>
    </row>
    <row r="54" spans="1:6" ht="15.75">
      <c r="A54" s="6" t="s">
        <v>64</v>
      </c>
      <c r="B54" s="37" t="s">
        <v>24</v>
      </c>
      <c r="C54" s="22">
        <f>C55+C56+C57</f>
        <v>175900</v>
      </c>
      <c r="D54" s="22">
        <f>D55+D56+D57</f>
        <v>228200</v>
      </c>
      <c r="E54" s="22">
        <f>E55+E56+E57</f>
        <v>180200</v>
      </c>
      <c r="F54" s="1" t="s">
        <v>193</v>
      </c>
    </row>
    <row r="55" spans="1:5" ht="63">
      <c r="A55" s="19" t="s">
        <v>184</v>
      </c>
      <c r="B55" s="43" t="s">
        <v>185</v>
      </c>
      <c r="C55" s="15">
        <v>153990</v>
      </c>
      <c r="D55" s="15">
        <v>200690</v>
      </c>
      <c r="E55" s="15">
        <v>157880</v>
      </c>
    </row>
    <row r="56" spans="1:5" ht="63">
      <c r="A56" s="19" t="s">
        <v>186</v>
      </c>
      <c r="B56" s="43" t="s">
        <v>187</v>
      </c>
      <c r="C56" s="15">
        <v>15870</v>
      </c>
      <c r="D56" s="15">
        <v>21160</v>
      </c>
      <c r="E56" s="15">
        <v>16310</v>
      </c>
    </row>
    <row r="57" spans="1:5" ht="63">
      <c r="A57" s="19" t="s">
        <v>188</v>
      </c>
      <c r="B57" s="43" t="s">
        <v>189</v>
      </c>
      <c r="C57" s="15">
        <v>6040</v>
      </c>
      <c r="D57" s="15">
        <v>6350</v>
      </c>
      <c r="E57" s="15">
        <v>6010</v>
      </c>
    </row>
    <row r="58" spans="1:8" ht="31.5">
      <c r="A58" s="6" t="s">
        <v>65</v>
      </c>
      <c r="B58" s="37" t="s">
        <v>25</v>
      </c>
      <c r="C58" s="22">
        <f>C59+C62</f>
        <v>3400000</v>
      </c>
      <c r="D58" s="22">
        <f>D59+D62</f>
        <v>3800000</v>
      </c>
      <c r="E58" s="22">
        <f>E59+E62</f>
        <v>3200000</v>
      </c>
      <c r="F58" s="3"/>
      <c r="G58" s="3"/>
      <c r="H58" s="3"/>
    </row>
    <row r="59" spans="1:5" ht="94.5">
      <c r="A59" s="6" t="s">
        <v>66</v>
      </c>
      <c r="B59" s="38" t="s">
        <v>26</v>
      </c>
      <c r="C59" s="22">
        <f>C61</f>
        <v>400000</v>
      </c>
      <c r="D59" s="22">
        <f>D61</f>
        <v>800000</v>
      </c>
      <c r="E59" s="22">
        <f>E61</f>
        <v>300000</v>
      </c>
    </row>
    <row r="60" spans="1:5" ht="78.75">
      <c r="A60" s="13" t="s">
        <v>67</v>
      </c>
      <c r="B60" s="47" t="s">
        <v>27</v>
      </c>
      <c r="C60" s="15"/>
      <c r="D60" s="15"/>
      <c r="E60" s="15"/>
    </row>
    <row r="61" spans="1:6" ht="94.5">
      <c r="A61" s="13" t="s">
        <v>120</v>
      </c>
      <c r="B61" s="47" t="s">
        <v>121</v>
      </c>
      <c r="C61" s="15">
        <v>400000</v>
      </c>
      <c r="D61" s="15">
        <v>800000</v>
      </c>
      <c r="E61" s="15">
        <v>300000</v>
      </c>
      <c r="F61" s="1" t="s">
        <v>194</v>
      </c>
    </row>
    <row r="62" spans="1:6" ht="31.5">
      <c r="A62" s="14" t="s">
        <v>68</v>
      </c>
      <c r="B62" s="48" t="s">
        <v>28</v>
      </c>
      <c r="C62" s="22">
        <f>C64+C65+C63</f>
        <v>3000000</v>
      </c>
      <c r="D62" s="22">
        <f>D64+D65+D63</f>
        <v>3000000</v>
      </c>
      <c r="E62" s="22">
        <f>E64+E65+E63</f>
        <v>2900000</v>
      </c>
      <c r="F62" s="1" t="s">
        <v>195</v>
      </c>
    </row>
    <row r="63" spans="1:5" ht="63">
      <c r="A63" s="13" t="s">
        <v>118</v>
      </c>
      <c r="B63" s="49" t="s">
        <v>119</v>
      </c>
      <c r="C63" s="15"/>
      <c r="D63" s="15"/>
      <c r="E63" s="15"/>
    </row>
    <row r="64" spans="1:5" ht="63">
      <c r="A64" s="5" t="s">
        <v>69</v>
      </c>
      <c r="B64" s="43" t="s">
        <v>38</v>
      </c>
      <c r="C64" s="15">
        <v>2200000</v>
      </c>
      <c r="D64" s="15">
        <v>2300000</v>
      </c>
      <c r="E64" s="15">
        <v>2300000</v>
      </c>
    </row>
    <row r="65" spans="1:6" ht="47.25">
      <c r="A65" s="5" t="s">
        <v>70</v>
      </c>
      <c r="B65" s="39" t="s">
        <v>39</v>
      </c>
      <c r="C65" s="15">
        <v>800000</v>
      </c>
      <c r="D65" s="15">
        <v>700000</v>
      </c>
      <c r="E65" s="15">
        <v>600000</v>
      </c>
      <c r="F65" s="3"/>
    </row>
    <row r="66" spans="1:8" ht="15.75">
      <c r="A66" s="6" t="s">
        <v>71</v>
      </c>
      <c r="B66" s="37" t="s">
        <v>29</v>
      </c>
      <c r="C66" s="23">
        <f>C67+C68+C69+C71+C72+C73+C75+C76+C78+C79+C80+C83+C70+C74+C77+C81+C82</f>
        <v>714000</v>
      </c>
      <c r="D66" s="23">
        <f>D67+D68+D69+D71+D72+D73+D75+D76+D78+D79+D80+D83+D70+D74+D77+D81+D82</f>
        <v>677000</v>
      </c>
      <c r="E66" s="23">
        <f>E67+E68+E69+E71+E72+E73+E75+E76+E78+E79+E80+E83+E70+E74+E77+E81+E82</f>
        <v>599000</v>
      </c>
      <c r="F66" s="3"/>
      <c r="G66" s="3"/>
      <c r="H66" s="3"/>
    </row>
    <row r="67" spans="1:9" s="17" customFormat="1" ht="78.75">
      <c r="A67" s="13" t="s">
        <v>127</v>
      </c>
      <c r="B67" s="50" t="s">
        <v>128</v>
      </c>
      <c r="C67" s="15">
        <v>10000</v>
      </c>
      <c r="D67" s="15">
        <v>9000</v>
      </c>
      <c r="E67" s="15">
        <v>8000</v>
      </c>
      <c r="F67" s="68"/>
      <c r="G67" s="16"/>
      <c r="H67" s="16"/>
      <c r="I67" s="16"/>
    </row>
    <row r="68" spans="1:8" s="17" customFormat="1" ht="94.5">
      <c r="A68" s="13" t="s">
        <v>130</v>
      </c>
      <c r="B68" s="50" t="s">
        <v>129</v>
      </c>
      <c r="C68" s="15">
        <v>51000</v>
      </c>
      <c r="D68" s="15">
        <v>46000</v>
      </c>
      <c r="E68" s="15">
        <v>41000</v>
      </c>
      <c r="F68" s="68"/>
      <c r="G68" s="16"/>
      <c r="H68" s="16"/>
    </row>
    <row r="69" spans="1:8" s="17" customFormat="1" ht="78.75">
      <c r="A69" s="13" t="s">
        <v>131</v>
      </c>
      <c r="B69" s="50" t="s">
        <v>132</v>
      </c>
      <c r="C69" s="15">
        <v>17000</v>
      </c>
      <c r="D69" s="15">
        <v>15000</v>
      </c>
      <c r="E69" s="15">
        <v>14000</v>
      </c>
      <c r="F69" s="68"/>
      <c r="G69" s="16"/>
      <c r="H69" s="16"/>
    </row>
    <row r="70" spans="1:8" s="17" customFormat="1" ht="94.5">
      <c r="A70" s="13" t="s">
        <v>197</v>
      </c>
      <c r="B70" s="50" t="s">
        <v>201</v>
      </c>
      <c r="C70" s="15">
        <v>108000</v>
      </c>
      <c r="D70" s="15">
        <v>97000</v>
      </c>
      <c r="E70" s="15">
        <v>87000</v>
      </c>
      <c r="F70" s="68"/>
      <c r="G70" s="16"/>
      <c r="H70" s="16"/>
    </row>
    <row r="71" spans="1:8" s="17" customFormat="1" ht="78.75">
      <c r="A71" s="13" t="s">
        <v>134</v>
      </c>
      <c r="B71" s="50" t="s">
        <v>133</v>
      </c>
      <c r="C71" s="15">
        <v>3000</v>
      </c>
      <c r="D71" s="15">
        <v>3000</v>
      </c>
      <c r="E71" s="15">
        <v>3000</v>
      </c>
      <c r="F71" s="68"/>
      <c r="G71" s="16"/>
      <c r="H71" s="16"/>
    </row>
    <row r="72" spans="1:8" s="17" customFormat="1" ht="94.5">
      <c r="A72" s="13" t="s">
        <v>135</v>
      </c>
      <c r="B72" s="50" t="s">
        <v>136</v>
      </c>
      <c r="C72" s="15">
        <v>1000</v>
      </c>
      <c r="D72" s="15">
        <v>1000</v>
      </c>
      <c r="E72" s="15">
        <v>1000</v>
      </c>
      <c r="F72" s="68"/>
      <c r="G72" s="16"/>
      <c r="H72" s="16"/>
    </row>
    <row r="73" spans="1:8" s="17" customFormat="1" ht="126">
      <c r="A73" s="13" t="s">
        <v>137</v>
      </c>
      <c r="B73" s="50" t="s">
        <v>138</v>
      </c>
      <c r="C73" s="15">
        <v>14000</v>
      </c>
      <c r="D73" s="15">
        <v>12000</v>
      </c>
      <c r="E73" s="15">
        <v>11000</v>
      </c>
      <c r="F73" s="68"/>
      <c r="G73" s="16"/>
      <c r="H73" s="16"/>
    </row>
    <row r="74" spans="1:8" s="17" customFormat="1" ht="78.75">
      <c r="A74" s="13" t="s">
        <v>200</v>
      </c>
      <c r="B74" s="50" t="s">
        <v>202</v>
      </c>
      <c r="C74" s="15">
        <v>4000</v>
      </c>
      <c r="D74" s="15">
        <v>4000</v>
      </c>
      <c r="E74" s="15">
        <v>4000</v>
      </c>
      <c r="F74" s="68"/>
      <c r="G74" s="16"/>
      <c r="H74" s="16"/>
    </row>
    <row r="75" spans="1:8" s="17" customFormat="1" ht="78.75">
      <c r="A75" s="13" t="s">
        <v>139</v>
      </c>
      <c r="B75" s="50" t="s">
        <v>140</v>
      </c>
      <c r="C75" s="15">
        <v>107000</v>
      </c>
      <c r="D75" s="15">
        <v>96000</v>
      </c>
      <c r="E75" s="15">
        <v>87000</v>
      </c>
      <c r="F75" s="68"/>
      <c r="G75" s="16"/>
      <c r="H75" s="16"/>
    </row>
    <row r="76" spans="1:8" s="17" customFormat="1" ht="94.5">
      <c r="A76" s="13" t="s">
        <v>141</v>
      </c>
      <c r="B76" s="50" t="s">
        <v>142</v>
      </c>
      <c r="C76" s="15">
        <v>106000</v>
      </c>
      <c r="D76" s="15">
        <v>95000</v>
      </c>
      <c r="E76" s="15">
        <v>86000</v>
      </c>
      <c r="F76" s="68"/>
      <c r="G76" s="16"/>
      <c r="H76" s="16"/>
    </row>
    <row r="77" spans="1:8" s="17" customFormat="1" ht="141.75">
      <c r="A77" s="13" t="s">
        <v>198</v>
      </c>
      <c r="B77" s="50" t="s">
        <v>203</v>
      </c>
      <c r="C77" s="15">
        <v>18000</v>
      </c>
      <c r="D77" s="15">
        <v>16000</v>
      </c>
      <c r="E77" s="15">
        <v>15000</v>
      </c>
      <c r="F77" s="21"/>
      <c r="G77" s="16"/>
      <c r="H77" s="16"/>
    </row>
    <row r="78" spans="1:8" ht="63">
      <c r="A78" s="5" t="s">
        <v>123</v>
      </c>
      <c r="B78" s="43" t="s">
        <v>124</v>
      </c>
      <c r="C78" s="15">
        <v>0</v>
      </c>
      <c r="D78" s="15">
        <v>0</v>
      </c>
      <c r="E78" s="15">
        <v>0</v>
      </c>
      <c r="F78" s="3"/>
      <c r="G78" s="3"/>
      <c r="H78" s="3"/>
    </row>
    <row r="79" spans="1:8" ht="63">
      <c r="A79" s="5" t="s">
        <v>125</v>
      </c>
      <c r="B79" s="49" t="s">
        <v>124</v>
      </c>
      <c r="C79" s="15">
        <v>3000</v>
      </c>
      <c r="D79" s="15">
        <v>2000</v>
      </c>
      <c r="E79" s="15">
        <v>3000</v>
      </c>
      <c r="F79" s="3"/>
      <c r="G79" s="3"/>
      <c r="H79" s="3"/>
    </row>
    <row r="80" spans="1:8" ht="94.5">
      <c r="A80" s="5" t="s">
        <v>126</v>
      </c>
      <c r="B80" s="50" t="s">
        <v>113</v>
      </c>
      <c r="C80" s="15">
        <v>2000</v>
      </c>
      <c r="D80" s="15">
        <v>2000</v>
      </c>
      <c r="E80" s="15">
        <v>2000</v>
      </c>
      <c r="F80" s="3"/>
      <c r="G80" s="3"/>
      <c r="H80" s="3"/>
    </row>
    <row r="81" spans="1:8" ht="78.75">
      <c r="A81" s="5" t="s">
        <v>199</v>
      </c>
      <c r="B81" s="50" t="s">
        <v>128</v>
      </c>
      <c r="C81" s="15">
        <v>2000</v>
      </c>
      <c r="D81" s="15">
        <v>2000</v>
      </c>
      <c r="E81" s="15">
        <v>2000</v>
      </c>
      <c r="F81" s="3"/>
      <c r="G81" s="3"/>
      <c r="H81" s="3"/>
    </row>
    <row r="82" spans="1:8" ht="78.75">
      <c r="A82" s="5" t="s">
        <v>213</v>
      </c>
      <c r="B82" s="50" t="s">
        <v>128</v>
      </c>
      <c r="C82" s="15">
        <v>1000</v>
      </c>
      <c r="D82" s="15">
        <v>1000</v>
      </c>
      <c r="E82" s="15">
        <v>1000</v>
      </c>
      <c r="F82" s="3"/>
      <c r="G82" s="3"/>
      <c r="H82" s="3"/>
    </row>
    <row r="83" spans="1:5" s="9" customFormat="1" ht="94.5">
      <c r="A83" s="5" t="s">
        <v>112</v>
      </c>
      <c r="B83" s="51" t="s">
        <v>113</v>
      </c>
      <c r="C83" s="15">
        <v>267000</v>
      </c>
      <c r="D83" s="15">
        <v>276000</v>
      </c>
      <c r="E83" s="15">
        <v>234000</v>
      </c>
    </row>
    <row r="84" spans="1:5" s="9" customFormat="1" ht="15.75">
      <c r="A84" s="6" t="s">
        <v>109</v>
      </c>
      <c r="B84" s="38" t="s">
        <v>110</v>
      </c>
      <c r="C84" s="22">
        <f>C85</f>
        <v>0</v>
      </c>
      <c r="D84" s="22"/>
      <c r="E84" s="22"/>
    </row>
    <row r="85" spans="1:5" s="9" customFormat="1" ht="15.75">
      <c r="A85" s="5" t="s">
        <v>111</v>
      </c>
      <c r="B85" s="39" t="s">
        <v>110</v>
      </c>
      <c r="C85" s="15"/>
      <c r="D85" s="22"/>
      <c r="E85" s="22"/>
    </row>
    <row r="86" spans="1:5" s="9" customFormat="1" ht="15.75">
      <c r="A86" s="5" t="s">
        <v>107</v>
      </c>
      <c r="B86" s="39" t="s">
        <v>108</v>
      </c>
      <c r="C86" s="15"/>
      <c r="D86" s="15"/>
      <c r="E86" s="15"/>
    </row>
    <row r="87" spans="1:5" ht="15.75">
      <c r="A87" s="6" t="s">
        <v>209</v>
      </c>
      <c r="B87" s="37" t="s">
        <v>30</v>
      </c>
      <c r="C87" s="22">
        <f>C88</f>
        <v>478445021.74</v>
      </c>
      <c r="D87" s="22">
        <f>D88</f>
        <v>338900045.45</v>
      </c>
      <c r="E87" s="22">
        <f>E88</f>
        <v>346388667.18</v>
      </c>
    </row>
    <row r="88" spans="1:5" ht="31.5">
      <c r="A88" s="6" t="s">
        <v>149</v>
      </c>
      <c r="B88" s="37" t="s">
        <v>150</v>
      </c>
      <c r="C88" s="22">
        <f>C89+C91+C101+C124</f>
        <v>478445021.74</v>
      </c>
      <c r="D88" s="22">
        <f>D89+D91+D101+D124</f>
        <v>338900045.45</v>
      </c>
      <c r="E88" s="22">
        <f>E89+E91+E101+E124</f>
        <v>346388667.18</v>
      </c>
    </row>
    <row r="89" spans="1:5" ht="31.5">
      <c r="A89" s="6" t="s">
        <v>72</v>
      </c>
      <c r="B89" s="38" t="s">
        <v>31</v>
      </c>
      <c r="C89" s="22">
        <f>SUM(C90:C90)</f>
        <v>2335500</v>
      </c>
      <c r="D89" s="22">
        <f>SUM(D90:D90)</f>
        <v>1477900</v>
      </c>
      <c r="E89" s="22">
        <f>SUM(E90:E90)</f>
        <v>1053500</v>
      </c>
    </row>
    <row r="90" spans="1:5" ht="31.5">
      <c r="A90" s="5" t="s">
        <v>73</v>
      </c>
      <c r="B90" s="39" t="s">
        <v>214</v>
      </c>
      <c r="C90" s="15">
        <v>2335500</v>
      </c>
      <c r="D90" s="15">
        <v>1477900</v>
      </c>
      <c r="E90" s="15">
        <v>1053500</v>
      </c>
    </row>
    <row r="91" spans="1:5" ht="31.5">
      <c r="A91" s="6" t="s">
        <v>74</v>
      </c>
      <c r="B91" s="38" t="s">
        <v>34</v>
      </c>
      <c r="C91" s="22">
        <f>SUM(C92:C100)</f>
        <v>213189961.74</v>
      </c>
      <c r="D91" s="22">
        <f>SUM(D92:D100)</f>
        <v>82109985.45</v>
      </c>
      <c r="E91" s="22">
        <f>SUM(E92:E100)</f>
        <v>90188807.18</v>
      </c>
    </row>
    <row r="92" spans="1:5" ht="63">
      <c r="A92" s="5" t="s">
        <v>143</v>
      </c>
      <c r="B92" s="52" t="s">
        <v>246</v>
      </c>
      <c r="C92" s="15">
        <v>12189276</v>
      </c>
      <c r="D92" s="15">
        <v>12189276</v>
      </c>
      <c r="E92" s="15">
        <v>11847330</v>
      </c>
    </row>
    <row r="93" spans="1:5" ht="63">
      <c r="A93" s="5" t="s">
        <v>252</v>
      </c>
      <c r="B93" s="53" t="s">
        <v>253</v>
      </c>
      <c r="C93" s="15">
        <v>663400</v>
      </c>
      <c r="D93" s="15">
        <v>663400</v>
      </c>
      <c r="E93" s="15">
        <v>660190</v>
      </c>
    </row>
    <row r="94" spans="1:5" ht="31.5">
      <c r="A94" s="5" t="s">
        <v>116</v>
      </c>
      <c r="B94" s="64" t="s">
        <v>215</v>
      </c>
      <c r="C94" s="15">
        <v>1524905.13</v>
      </c>
      <c r="D94" s="15">
        <v>1573629.45</v>
      </c>
      <c r="E94" s="15">
        <v>1606867.18</v>
      </c>
    </row>
    <row r="95" spans="1:5" ht="31.5">
      <c r="A95" s="62" t="s">
        <v>254</v>
      </c>
      <c r="B95" s="51" t="s">
        <v>255</v>
      </c>
      <c r="C95" s="63">
        <v>4823770</v>
      </c>
      <c r="D95" s="15">
        <v>123570</v>
      </c>
      <c r="E95" s="15">
        <v>123500</v>
      </c>
    </row>
    <row r="96" spans="1:5" ht="31.5">
      <c r="A96" s="5" t="s">
        <v>206</v>
      </c>
      <c r="B96" s="52" t="s">
        <v>247</v>
      </c>
      <c r="C96" s="15">
        <v>103296810.61</v>
      </c>
      <c r="D96" s="15">
        <v>51533710</v>
      </c>
      <c r="E96" s="15">
        <v>59924520</v>
      </c>
    </row>
    <row r="97" spans="1:5" ht="47.25">
      <c r="A97" s="10" t="s">
        <v>75</v>
      </c>
      <c r="B97" s="47" t="s">
        <v>216</v>
      </c>
      <c r="C97" s="15">
        <v>21280000</v>
      </c>
      <c r="D97" s="15">
        <v>14186000</v>
      </c>
      <c r="E97" s="15">
        <v>14186000</v>
      </c>
    </row>
    <row r="98" spans="1:5" ht="63">
      <c r="A98" s="11" t="s">
        <v>76</v>
      </c>
      <c r="B98" s="54" t="s">
        <v>217</v>
      </c>
      <c r="C98" s="35">
        <v>38200</v>
      </c>
      <c r="D98" s="35">
        <v>38200</v>
      </c>
      <c r="E98" s="35">
        <v>38200</v>
      </c>
    </row>
    <row r="99" spans="1:5" ht="94.5">
      <c r="A99" s="10" t="s">
        <v>77</v>
      </c>
      <c r="B99" s="55" t="s">
        <v>218</v>
      </c>
      <c r="C99" s="15">
        <v>4050500</v>
      </c>
      <c r="D99" s="15">
        <v>1802200</v>
      </c>
      <c r="E99" s="15">
        <v>1802200</v>
      </c>
    </row>
    <row r="100" spans="1:5" ht="63">
      <c r="A100" s="10" t="s">
        <v>78</v>
      </c>
      <c r="B100" s="47" t="s">
        <v>219</v>
      </c>
      <c r="C100" s="15">
        <v>65323100</v>
      </c>
      <c r="D100" s="15">
        <v>0</v>
      </c>
      <c r="E100" s="15">
        <v>0</v>
      </c>
    </row>
    <row r="101" spans="1:5" ht="31.5">
      <c r="A101" s="6" t="s">
        <v>79</v>
      </c>
      <c r="B101" s="56" t="s">
        <v>32</v>
      </c>
      <c r="C101" s="22">
        <f>SUM(C102:C123)</f>
        <v>247284480</v>
      </c>
      <c r="D101" s="22">
        <f>SUM(D102:D123)</f>
        <v>240575080</v>
      </c>
      <c r="E101" s="22">
        <f>SUM(E102:E123)</f>
        <v>241407280</v>
      </c>
    </row>
    <row r="102" spans="1:5" ht="31.5">
      <c r="A102" s="5" t="s">
        <v>80</v>
      </c>
      <c r="B102" s="47" t="s">
        <v>220</v>
      </c>
      <c r="C102" s="15">
        <v>1690900</v>
      </c>
      <c r="D102" s="15">
        <v>1690900</v>
      </c>
      <c r="E102" s="15">
        <v>1690900</v>
      </c>
    </row>
    <row r="103" spans="1:5" ht="63">
      <c r="A103" s="5" t="s">
        <v>117</v>
      </c>
      <c r="B103" s="47" t="s">
        <v>221</v>
      </c>
      <c r="C103" s="15">
        <v>3323200</v>
      </c>
      <c r="D103" s="15">
        <v>3323200</v>
      </c>
      <c r="E103" s="15">
        <v>3323200</v>
      </c>
    </row>
    <row r="104" spans="1:5" ht="299.25">
      <c r="A104" s="5" t="s">
        <v>81</v>
      </c>
      <c r="B104" s="47" t="s">
        <v>249</v>
      </c>
      <c r="C104" s="15">
        <v>162110300</v>
      </c>
      <c r="D104" s="15">
        <v>161776900</v>
      </c>
      <c r="E104" s="15">
        <v>161776900</v>
      </c>
    </row>
    <row r="105" spans="1:5" ht="78.75">
      <c r="A105" s="10" t="s">
        <v>82</v>
      </c>
      <c r="B105" s="47" t="s">
        <v>222</v>
      </c>
      <c r="C105" s="15">
        <v>4344000</v>
      </c>
      <c r="D105" s="15">
        <v>4344000</v>
      </c>
      <c r="E105" s="15">
        <v>4344000</v>
      </c>
    </row>
    <row r="106" spans="1:5" ht="47.25">
      <c r="A106" s="5" t="s">
        <v>83</v>
      </c>
      <c r="B106" s="47" t="s">
        <v>223</v>
      </c>
      <c r="C106" s="15">
        <v>25237500</v>
      </c>
      <c r="D106" s="15">
        <v>18991600</v>
      </c>
      <c r="E106" s="15">
        <v>19717400</v>
      </c>
    </row>
    <row r="107" spans="1:5" ht="47.25">
      <c r="A107" s="5" t="s">
        <v>84</v>
      </c>
      <c r="B107" s="47" t="s">
        <v>224</v>
      </c>
      <c r="C107" s="15">
        <v>5772900</v>
      </c>
      <c r="D107" s="15">
        <v>5772900</v>
      </c>
      <c r="E107" s="15">
        <v>5772900</v>
      </c>
    </row>
    <row r="108" spans="1:5" ht="94.5">
      <c r="A108" s="5" t="s">
        <v>85</v>
      </c>
      <c r="B108" s="47" t="s">
        <v>225</v>
      </c>
      <c r="C108" s="15">
        <v>984600</v>
      </c>
      <c r="D108" s="15">
        <v>984600</v>
      </c>
      <c r="E108" s="15">
        <v>984600</v>
      </c>
    </row>
    <row r="109" spans="1:5" ht="47.25">
      <c r="A109" s="5" t="s">
        <v>86</v>
      </c>
      <c r="B109" s="47" t="s">
        <v>226</v>
      </c>
      <c r="C109" s="15">
        <v>236700</v>
      </c>
      <c r="D109" s="15">
        <v>236700</v>
      </c>
      <c r="E109" s="15">
        <v>236700</v>
      </c>
    </row>
    <row r="110" spans="1:5" ht="78.75">
      <c r="A110" s="10" t="s">
        <v>87</v>
      </c>
      <c r="B110" s="47" t="s">
        <v>227</v>
      </c>
      <c r="C110" s="15">
        <v>84000</v>
      </c>
      <c r="D110" s="15">
        <v>84000</v>
      </c>
      <c r="E110" s="15">
        <v>84000</v>
      </c>
    </row>
    <row r="111" spans="1:5" ht="110.25">
      <c r="A111" s="5" t="s">
        <v>88</v>
      </c>
      <c r="B111" s="47" t="s">
        <v>228</v>
      </c>
      <c r="C111" s="15">
        <v>6000</v>
      </c>
      <c r="D111" s="15">
        <v>6000</v>
      </c>
      <c r="E111" s="15">
        <v>6000</v>
      </c>
    </row>
    <row r="112" spans="1:5" ht="63">
      <c r="A112" s="5" t="s">
        <v>212</v>
      </c>
      <c r="B112" s="47" t="s">
        <v>229</v>
      </c>
      <c r="C112" s="15">
        <v>180000</v>
      </c>
      <c r="D112" s="15">
        <v>180000</v>
      </c>
      <c r="E112" s="15">
        <v>180000</v>
      </c>
    </row>
    <row r="113" spans="1:5" ht="204.75">
      <c r="A113" s="5" t="s">
        <v>89</v>
      </c>
      <c r="B113" s="47" t="s">
        <v>230</v>
      </c>
      <c r="C113" s="15">
        <v>83900</v>
      </c>
      <c r="D113" s="15">
        <v>83900</v>
      </c>
      <c r="E113" s="15">
        <v>83900</v>
      </c>
    </row>
    <row r="114" spans="1:5" ht="78.75">
      <c r="A114" s="5" t="s">
        <v>90</v>
      </c>
      <c r="B114" s="47" t="s">
        <v>231</v>
      </c>
      <c r="C114" s="15">
        <v>125400</v>
      </c>
      <c r="D114" s="15">
        <v>125400</v>
      </c>
      <c r="E114" s="15">
        <v>125400</v>
      </c>
    </row>
    <row r="115" spans="1:5" ht="141.75">
      <c r="A115" s="5" t="s">
        <v>250</v>
      </c>
      <c r="B115" s="57" t="s">
        <v>251</v>
      </c>
      <c r="C115" s="15">
        <v>272400</v>
      </c>
      <c r="D115" s="15"/>
      <c r="E115" s="15"/>
    </row>
    <row r="116" spans="1:5" ht="157.5">
      <c r="A116" s="5" t="s">
        <v>210</v>
      </c>
      <c r="B116" s="58" t="s">
        <v>232</v>
      </c>
      <c r="C116" s="15">
        <v>249400</v>
      </c>
      <c r="D116" s="15">
        <v>249400</v>
      </c>
      <c r="E116" s="15">
        <v>249400</v>
      </c>
    </row>
    <row r="117" spans="1:5" ht="47.25">
      <c r="A117" s="5" t="s">
        <v>91</v>
      </c>
      <c r="B117" s="47" t="s">
        <v>233</v>
      </c>
      <c r="C117" s="15">
        <v>17314100</v>
      </c>
      <c r="D117" s="15">
        <v>17314100</v>
      </c>
      <c r="E117" s="15">
        <v>17314100</v>
      </c>
    </row>
    <row r="118" spans="1:5" ht="78.75">
      <c r="A118" s="5" t="s">
        <v>92</v>
      </c>
      <c r="B118" s="47" t="s">
        <v>234</v>
      </c>
      <c r="C118" s="15">
        <v>959000</v>
      </c>
      <c r="D118" s="15">
        <v>959000</v>
      </c>
      <c r="E118" s="15">
        <v>959000</v>
      </c>
    </row>
    <row r="119" spans="1:5" ht="63">
      <c r="A119" s="5" t="s">
        <v>93</v>
      </c>
      <c r="B119" s="47" t="s">
        <v>235</v>
      </c>
      <c r="C119" s="15">
        <v>11383100</v>
      </c>
      <c r="D119" s="15">
        <v>11383100</v>
      </c>
      <c r="E119" s="15">
        <v>11383100</v>
      </c>
    </row>
    <row r="120" spans="1:5" ht="47.25">
      <c r="A120" s="5" t="s">
        <v>94</v>
      </c>
      <c r="B120" s="47" t="s">
        <v>236</v>
      </c>
      <c r="C120" s="15">
        <v>1093000</v>
      </c>
      <c r="D120" s="15">
        <v>1142200</v>
      </c>
      <c r="E120" s="15">
        <v>1182400</v>
      </c>
    </row>
    <row r="121" spans="1:5" ht="63">
      <c r="A121" s="5" t="s">
        <v>95</v>
      </c>
      <c r="B121" s="54" t="s">
        <v>237</v>
      </c>
      <c r="C121" s="15">
        <v>3700</v>
      </c>
      <c r="D121" s="15">
        <v>3900</v>
      </c>
      <c r="E121" s="15">
        <v>3500</v>
      </c>
    </row>
    <row r="122" spans="1:5" ht="63">
      <c r="A122" s="5" t="s">
        <v>144</v>
      </c>
      <c r="B122" s="55" t="s">
        <v>238</v>
      </c>
      <c r="C122" s="15">
        <v>10077480</v>
      </c>
      <c r="D122" s="15">
        <v>10077480</v>
      </c>
      <c r="E122" s="15">
        <v>10077480</v>
      </c>
    </row>
    <row r="123" spans="1:5" ht="31.5">
      <c r="A123" s="5" t="s">
        <v>96</v>
      </c>
      <c r="B123" s="59" t="s">
        <v>239</v>
      </c>
      <c r="C123" s="15">
        <v>1752900</v>
      </c>
      <c r="D123" s="15">
        <v>1845800</v>
      </c>
      <c r="E123" s="15">
        <v>1912400</v>
      </c>
    </row>
    <row r="124" spans="1:5" ht="15.75">
      <c r="A124" s="7" t="s">
        <v>97</v>
      </c>
      <c r="B124" s="56" t="s">
        <v>33</v>
      </c>
      <c r="C124" s="22">
        <f>SUM(C125:C132)</f>
        <v>15635080</v>
      </c>
      <c r="D124" s="22">
        <f>SUM(D125:D132)</f>
        <v>14737080</v>
      </c>
      <c r="E124" s="22">
        <f>SUM(E125:E132)</f>
        <v>13739080</v>
      </c>
    </row>
    <row r="125" spans="1:5" ht="63">
      <c r="A125" s="12" t="s">
        <v>98</v>
      </c>
      <c r="B125" s="52" t="s">
        <v>248</v>
      </c>
      <c r="C125" s="15">
        <v>508080</v>
      </c>
      <c r="D125" s="15">
        <v>508080</v>
      </c>
      <c r="E125" s="15">
        <v>508080</v>
      </c>
    </row>
    <row r="126" spans="1:5" ht="78.75">
      <c r="A126" s="12" t="s">
        <v>146</v>
      </c>
      <c r="B126" s="47" t="s">
        <v>240</v>
      </c>
      <c r="C126" s="15">
        <v>200000</v>
      </c>
      <c r="D126" s="15">
        <v>200000</v>
      </c>
      <c r="E126" s="15">
        <v>200000</v>
      </c>
    </row>
    <row r="127" spans="1:5" ht="78.75">
      <c r="A127" s="12" t="s">
        <v>147</v>
      </c>
      <c r="B127" s="47" t="s">
        <v>241</v>
      </c>
      <c r="C127" s="15">
        <v>45000</v>
      </c>
      <c r="D127" s="15">
        <v>45000</v>
      </c>
      <c r="E127" s="15">
        <v>45000</v>
      </c>
    </row>
    <row r="128" spans="1:5" ht="94.5">
      <c r="A128" s="12" t="s">
        <v>145</v>
      </c>
      <c r="B128" s="60" t="s">
        <v>242</v>
      </c>
      <c r="C128" s="15">
        <v>469400</v>
      </c>
      <c r="D128" s="15">
        <v>469400</v>
      </c>
      <c r="E128" s="15">
        <v>469400</v>
      </c>
    </row>
    <row r="129" spans="1:5" ht="94.5">
      <c r="A129" s="18" t="s">
        <v>148</v>
      </c>
      <c r="B129" s="61" t="s">
        <v>243</v>
      </c>
      <c r="C129" s="15">
        <v>2296000</v>
      </c>
      <c r="D129" s="24">
        <v>1398000</v>
      </c>
      <c r="E129" s="24">
        <v>400000</v>
      </c>
    </row>
    <row r="130" spans="1:5" ht="110.25">
      <c r="A130" s="18" t="s">
        <v>205</v>
      </c>
      <c r="B130" s="61" t="s">
        <v>244</v>
      </c>
      <c r="C130" s="15">
        <v>30000</v>
      </c>
      <c r="D130" s="24">
        <v>30000</v>
      </c>
      <c r="E130" s="24">
        <v>30000</v>
      </c>
    </row>
    <row r="131" spans="1:5" ht="63">
      <c r="A131" s="18" t="s">
        <v>204</v>
      </c>
      <c r="B131" s="61" t="s">
        <v>245</v>
      </c>
      <c r="C131" s="15">
        <v>12026600</v>
      </c>
      <c r="D131" s="15">
        <v>12026600</v>
      </c>
      <c r="E131" s="15">
        <v>12026600</v>
      </c>
    </row>
    <row r="132" spans="1:5" ht="94.5">
      <c r="A132" s="18" t="s">
        <v>256</v>
      </c>
      <c r="B132" s="53" t="s">
        <v>257</v>
      </c>
      <c r="C132" s="15">
        <v>60000</v>
      </c>
      <c r="D132" s="15">
        <v>60000</v>
      </c>
      <c r="E132" s="15">
        <v>60000</v>
      </c>
    </row>
  </sheetData>
  <sheetProtection/>
  <mergeCells count="3">
    <mergeCell ref="C1:E1"/>
    <mergeCell ref="A2:E2"/>
    <mergeCell ref="F67:F76"/>
  </mergeCells>
  <printOptions/>
  <pageMargins left="0.3937007874015748" right="0.1968503937007874" top="0.7874015748031497" bottom="0.1968503937007874" header="0.31496062992125984" footer="0.31496062992125984"/>
  <pageSetup fitToHeight="0" horizontalDpi="600" verticalDpi="600" orientation="landscape" paperSize="9" scale="97"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Антонова Марина Николаевна</dc:creator>
  <cp:keywords/>
  <dc:description/>
  <cp:lastModifiedBy>kav</cp:lastModifiedBy>
  <cp:lastPrinted>2023-01-18T10:23:08Z</cp:lastPrinted>
  <dcterms:created xsi:type="dcterms:W3CDTF">2016-11-11T12:10:12Z</dcterms:created>
  <dcterms:modified xsi:type="dcterms:W3CDTF">2023-01-26T05:05:02Z</dcterms:modified>
  <cp:category/>
  <cp:version/>
  <cp:contentType/>
  <cp:contentStatus/>
</cp:coreProperties>
</file>