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 activeTab="3"/>
  </bookViews>
  <sheets>
    <sheet name="ДОП" sheetId="1" r:id="rId1"/>
    <sheet name="ДОУ" sheetId="2" r:id="rId2"/>
    <sheet name="СШ" sheetId="3" r:id="rId3"/>
    <sheet name="Юность, ЦОМСО" sheetId="4" r:id="rId4"/>
  </sheets>
  <externalReferences>
    <externalReference r:id="rId5"/>
  </externalReferences>
  <definedNames>
    <definedName name="_xlnm.Print_Area" localSheetId="2">СШ!$A$1:$J$13</definedName>
  </definedNames>
  <calcPr calcId="145621"/>
</workbook>
</file>

<file path=xl/calcChain.xml><?xml version="1.0" encoding="utf-8"?>
<calcChain xmlns="http://schemas.openxmlformats.org/spreadsheetml/2006/main">
  <c r="D12" i="3" l="1"/>
  <c r="G12" i="3" s="1"/>
  <c r="H12" i="3" s="1"/>
  <c r="C12" i="3"/>
  <c r="B12" i="3"/>
  <c r="D11" i="3"/>
  <c r="C11" i="3"/>
  <c r="G11" i="3" s="1"/>
  <c r="H11" i="3" s="1"/>
  <c r="B11" i="3"/>
  <c r="D10" i="3"/>
  <c r="C10" i="3"/>
  <c r="B10" i="3"/>
  <c r="G10" i="3" s="1"/>
  <c r="H10" i="3" s="1"/>
  <c r="D9" i="3"/>
  <c r="C9" i="3"/>
  <c r="B9" i="3"/>
  <c r="D8" i="3"/>
  <c r="G8" i="3" s="1"/>
  <c r="H8" i="3" s="1"/>
  <c r="C8" i="3"/>
  <c r="C13" i="3" s="1"/>
  <c r="B8" i="3"/>
  <c r="B13" i="3" s="1"/>
  <c r="F13" i="3"/>
  <c r="G9" i="3"/>
  <c r="H9" i="3" s="1"/>
  <c r="B7" i="2"/>
  <c r="E7" i="2" s="1"/>
  <c r="C7" i="2"/>
  <c r="B8" i="2"/>
  <c r="E8" i="2" s="1"/>
  <c r="F8" i="2" s="1"/>
  <c r="C8" i="2"/>
  <c r="C16" i="2" s="1"/>
  <c r="B9" i="2"/>
  <c r="C9" i="2"/>
  <c r="E9" i="2"/>
  <c r="F9" i="2" s="1"/>
  <c r="B10" i="2"/>
  <c r="C10" i="2"/>
  <c r="E10" i="2"/>
  <c r="F10" i="2" s="1"/>
  <c r="B11" i="2"/>
  <c r="E11" i="2" s="1"/>
  <c r="F11" i="2" s="1"/>
  <c r="C11" i="2"/>
  <c r="B12" i="2"/>
  <c r="E12" i="2" s="1"/>
  <c r="F12" i="2" s="1"/>
  <c r="C12" i="2"/>
  <c r="B13" i="2"/>
  <c r="C13" i="2"/>
  <c r="E13" i="2"/>
  <c r="F13" i="2" s="1"/>
  <c r="B14" i="2"/>
  <c r="C14" i="2"/>
  <c r="E14" i="2"/>
  <c r="B15" i="2"/>
  <c r="E15" i="2" s="1"/>
  <c r="F15" i="2" s="1"/>
  <c r="C15" i="2"/>
  <c r="F14" i="2"/>
  <c r="B6" i="2"/>
  <c r="C6" i="2"/>
  <c r="E6" i="2"/>
  <c r="F6" i="2"/>
  <c r="D16" i="2"/>
  <c r="E6" i="1"/>
  <c r="H13" i="4"/>
  <c r="H9" i="4"/>
  <c r="G16" i="2"/>
  <c r="I13" i="3"/>
  <c r="E16" i="2" l="1"/>
  <c r="F16" i="2" s="1"/>
  <c r="F7" i="2"/>
  <c r="B16" i="2"/>
  <c r="D13" i="3"/>
  <c r="G13" i="3" s="1"/>
  <c r="H13" i="3" s="1"/>
</calcChain>
</file>

<file path=xl/sharedStrings.xml><?xml version="1.0" encoding="utf-8"?>
<sst xmlns="http://schemas.openxmlformats.org/spreadsheetml/2006/main" count="71" uniqueCount="48">
  <si>
    <t>Наименование учреждения</t>
  </si>
  <si>
    <t>Нормативные затраты на оказание муниципальной услуги (работы)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</si>
  <si>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</si>
  <si>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</si>
  <si>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</si>
  <si>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Организация отдыха детей и молодёжи</t>
  </si>
  <si>
    <t xml:space="preserve">коэффициент выравнивания </t>
  </si>
  <si>
    <t>ВСЕГО             нормативных затрат на оказание услуг (работ) по учреждению</t>
  </si>
  <si>
    <t>объём финансового обеспечения на выполнение муниципального задания</t>
  </si>
  <si>
    <t>в рублях</t>
  </si>
  <si>
    <t>Расчёт финансового обеспечения учреждений, подведомственных комитету образования Администрации Валдайского муниципального района,                                                                      на выполнение муниципльного задания с учётом коэффициента выравнивания на 2017 год и на плановый период 2018 и 2019 годов.</t>
  </si>
  <si>
    <t>1. Общеобразовательные учреждения</t>
  </si>
  <si>
    <t>МАОУ "СШ № 1 им. М.Аверина"</t>
  </si>
  <si>
    <t>МАОУ "Гимназия"</t>
  </si>
  <si>
    <t>МАОУ "СШ № 4 с. Яжелбицы"</t>
  </si>
  <si>
    <t>Итого</t>
  </si>
  <si>
    <t>МАОУ "СШ № 2 г. Валдай"</t>
  </si>
  <si>
    <t>МАОУ "СШ № 7 д.Ивантеево"</t>
  </si>
  <si>
    <t>2. Дошкольные образовательные учреждения</t>
  </si>
  <si>
    <t>МАДОУ "№ 3 "Ягодка д. Ивантеево"</t>
  </si>
  <si>
    <t>МАДОУ "№ 4 "Родничок" г. Валдай</t>
  </si>
  <si>
    <t>МАДОУ  № 5 "Светлячок г. Валдай"</t>
  </si>
  <si>
    <t>МАДОУ № 7 "Солнышко" г. Валдай</t>
  </si>
  <si>
    <t>МАДОУ  № 8 "Теремок" г. Валдай</t>
  </si>
  <si>
    <t>МАДОУ № 11 "Колосок" г. Валдай</t>
  </si>
  <si>
    <t>МАДОУ № 12 "Елочка" г. Валдай</t>
  </si>
  <si>
    <t>МАДОУ  № 13 "Дельфин" г. Валдай</t>
  </si>
  <si>
    <t>МАДОУ № 14 "Березка" с. Яжелбицы</t>
  </si>
  <si>
    <t>МАДОУ № 17 "Аленушка" с. Едрово</t>
  </si>
  <si>
    <t>3. Учреждения дополнительного образования</t>
  </si>
  <si>
    <t>МАОУДО Центр "Пульс" г.Валдай</t>
  </si>
  <si>
    <t>МАУ МЦ "Юность"</t>
  </si>
  <si>
    <t xml:space="preserve">Реализация дополнительных общеразвивающих  программ </t>
  </si>
  <si>
    <t>4. Прочие подведомственные учреждения</t>
  </si>
  <si>
    <t>Организация мероприятий в сфере молодёжной политики,направленных на формирование системы развития талантливой и инициативной молодёжи,создание условий для самореализации подростков и молодёжи, развитие творческого,профессионального, интеллеутуального потенциалов подростков и молодёжи</t>
  </si>
  <si>
    <t>Организация мероприятий в сфере молодёжной политики, направленных на гражданское и патриотическое воспитание молодёжи, воспитание толерантности в молодежной среде</t>
  </si>
  <si>
    <t>Организация мероприятий в сфере молодёжной политики,направленных на вовлечение молодёжи в инновационную, предпринимательскую, добровольческую деятельность, а также развитие гражданской активности молодёжи и формирование здорового образа жизни</t>
  </si>
  <si>
    <t>МБУ "ЦОМСО"</t>
  </si>
  <si>
    <t>Административное обеспечение деятельности организации</t>
  </si>
  <si>
    <t>*</t>
  </si>
  <si>
    <t xml:space="preserve">итого </t>
  </si>
  <si>
    <t>Организация отдыха детей и молодёжи (учтено финансирование всех учреждений района до перераспределения)</t>
  </si>
  <si>
    <t>учтено фин.в МАУ МЦ "Юность"</t>
  </si>
  <si>
    <t>Реализация основных общеобразовательных программ дошкольного образования</t>
  </si>
  <si>
    <t>Присмотр и уход</t>
  </si>
  <si>
    <t>налоги</t>
  </si>
  <si>
    <t>Утвержден</t>
  </si>
  <si>
    <t>постановлением Администрации муниципального района от 27.06.2017 №1192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</si>
</sst>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0.0"/>
  </numFmts>
  <fonts count="9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" xfId="0" applyBorder="1"/>
    <xf numFmtId="0" fontId="4" fillId="0" borderId="0" xfId="0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/>
    <xf numFmtId="0" fontId="1" fillId="0" borderId="0" xfId="0" applyFont="1"/>
    <xf numFmtId="0" fontId="5" fillId="0" borderId="0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/>
    <xf numFmtId="188" fontId="0" fillId="0" borderId="1" xfId="0" applyNumberFormat="1" applyBorder="1"/>
    <xf numFmtId="0" fontId="3" fillId="0" borderId="1" xfId="0" applyFont="1" applyFill="1" applyBorder="1" applyAlignment="1">
      <alignment wrapText="1"/>
    </xf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2" fontId="0" fillId="0" borderId="1" xfId="0" applyNumberFormat="1" applyBorder="1"/>
    <xf numFmtId="0" fontId="8" fillId="0" borderId="1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&#1082;%20&#1087;&#1088;&#1080;&#1082;&#1072;&#1079;&#1091;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>
        <row r="12">
          <cell r="K12">
            <v>9918782.0299999993</v>
          </cell>
        </row>
        <row r="17">
          <cell r="K17">
            <v>2156002.6799999997</v>
          </cell>
        </row>
        <row r="25">
          <cell r="K25">
            <v>4170794.2499999995</v>
          </cell>
        </row>
        <row r="26">
          <cell r="K26">
            <v>724859.25000000012</v>
          </cell>
        </row>
        <row r="28">
          <cell r="K28">
            <v>9210587.6799999997</v>
          </cell>
        </row>
        <row r="34">
          <cell r="K34">
            <v>1793756.8599999999</v>
          </cell>
        </row>
        <row r="42">
          <cell r="K42">
            <v>8131962</v>
          </cell>
        </row>
        <row r="46">
          <cell r="K46">
            <v>1619647.65</v>
          </cell>
        </row>
        <row r="53">
          <cell r="K53">
            <v>4576965.3099999996</v>
          </cell>
        </row>
        <row r="56">
          <cell r="K56">
            <v>1003451.8899999999</v>
          </cell>
        </row>
        <row r="61">
          <cell r="K61">
            <v>8426024.2400000002</v>
          </cell>
        </row>
        <row r="65">
          <cell r="K65">
            <v>1531783.79</v>
          </cell>
        </row>
        <row r="71">
          <cell r="K71">
            <v>15853865.109999999</v>
          </cell>
        </row>
        <row r="75">
          <cell r="K75">
            <v>2843108.8299999996</v>
          </cell>
        </row>
        <row r="81">
          <cell r="K81">
            <v>2259986.42</v>
          </cell>
        </row>
        <row r="84">
          <cell r="K84">
            <v>447616.8</v>
          </cell>
        </row>
        <row r="88">
          <cell r="K88">
            <v>12240942.549999999</v>
          </cell>
        </row>
        <row r="91">
          <cell r="K91">
            <v>2439515.9699999997</v>
          </cell>
        </row>
        <row r="95">
          <cell r="K95">
            <v>3357803.4</v>
          </cell>
        </row>
        <row r="99">
          <cell r="K99">
            <v>817225.12</v>
          </cell>
        </row>
        <row r="106">
          <cell r="K106">
            <v>13100832.85</v>
          </cell>
        </row>
        <row r="111">
          <cell r="K111">
            <v>16877099.32</v>
          </cell>
        </row>
        <row r="119">
          <cell r="K119">
            <v>1203109.3999999999</v>
          </cell>
        </row>
        <row r="124">
          <cell r="K124">
            <v>16062360.420000002</v>
          </cell>
        </row>
        <row r="131">
          <cell r="K131">
            <v>19387173.43</v>
          </cell>
        </row>
        <row r="137">
          <cell r="K137">
            <v>2452298.09</v>
          </cell>
        </row>
        <row r="142">
          <cell r="K142">
            <v>9648470.3000000007</v>
          </cell>
        </row>
        <row r="145">
          <cell r="K145">
            <v>13711292.950000001</v>
          </cell>
        </row>
        <row r="151">
          <cell r="K151">
            <v>417165.30000000005</v>
          </cell>
        </row>
        <row r="155">
          <cell r="K155">
            <v>12366549.359999999</v>
          </cell>
        </row>
        <row r="157">
          <cell r="K157">
            <v>12682340.92</v>
          </cell>
        </row>
        <row r="159">
          <cell r="K159">
            <v>2405629.5</v>
          </cell>
        </row>
        <row r="162">
          <cell r="K162">
            <v>2276081.8600000003</v>
          </cell>
        </row>
        <row r="165">
          <cell r="K165">
            <v>2794538.06</v>
          </cell>
        </row>
        <row r="170">
          <cell r="K170">
            <v>556220.4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view="pageBreakPreview" zoomScale="60" zoomScaleNormal="100" workbookViewId="0">
      <selection activeCell="H14" sqref="H14"/>
    </sheetView>
  </sheetViews>
  <sheetFormatPr defaultRowHeight="13.2" x14ac:dyDescent="0.25"/>
  <cols>
    <col min="1" max="1" width="27.109375" customWidth="1"/>
    <col min="2" max="2" width="17.44140625" customWidth="1"/>
    <col min="3" max="3" width="16.109375" customWidth="1"/>
    <col min="4" max="4" width="15" customWidth="1"/>
    <col min="5" max="5" width="13.6640625" customWidth="1"/>
    <col min="6" max="6" width="16.88671875" customWidth="1"/>
  </cols>
  <sheetData>
    <row r="2" spans="1:6" x14ac:dyDescent="0.25">
      <c r="A2" s="23" t="s">
        <v>29</v>
      </c>
      <c r="B2" s="23"/>
      <c r="C2" s="23"/>
    </row>
    <row r="3" spans="1:6" x14ac:dyDescent="0.25">
      <c r="F3" t="s">
        <v>9</v>
      </c>
    </row>
    <row r="4" spans="1:6" ht="48.75" customHeight="1" x14ac:dyDescent="0.25">
      <c r="A4" s="24" t="s">
        <v>0</v>
      </c>
      <c r="B4" s="24" t="s">
        <v>1</v>
      </c>
      <c r="C4" s="24"/>
      <c r="D4" s="31" t="s">
        <v>7</v>
      </c>
      <c r="E4" s="25" t="s">
        <v>6</v>
      </c>
      <c r="F4" s="24" t="s">
        <v>8</v>
      </c>
    </row>
    <row r="5" spans="1:6" ht="88.5" customHeight="1" x14ac:dyDescent="0.25">
      <c r="A5" s="24"/>
      <c r="B5" s="1" t="s">
        <v>32</v>
      </c>
      <c r="C5" s="1" t="s">
        <v>5</v>
      </c>
      <c r="D5" s="32"/>
      <c r="E5" s="25"/>
      <c r="F5" s="24"/>
    </row>
    <row r="6" spans="1:6" ht="57" customHeight="1" x14ac:dyDescent="0.25">
      <c r="A6" s="26" t="s">
        <v>30</v>
      </c>
      <c r="B6" s="4">
        <v>5311837.4400000004</v>
      </c>
      <c r="C6" s="19" t="s">
        <v>42</v>
      </c>
      <c r="D6" s="4">
        <v>5311837.4400000004</v>
      </c>
      <c r="E6" s="18">
        <f>F6/D6</f>
        <v>0.9222232523742292</v>
      </c>
      <c r="F6" s="13">
        <v>4898700</v>
      </c>
    </row>
    <row r="7" spans="1:6" ht="12.75" hidden="1" customHeight="1" x14ac:dyDescent="0.25">
      <c r="A7" s="27"/>
    </row>
    <row r="8" spans="1:6" ht="12.75" hidden="1" customHeight="1" x14ac:dyDescent="0.25">
      <c r="A8" s="27"/>
    </row>
    <row r="9" spans="1:6" ht="1.5" customHeight="1" x14ac:dyDescent="0.25">
      <c r="A9" s="28"/>
    </row>
    <row r="10" spans="1:6" ht="18.75" customHeight="1" x14ac:dyDescent="0.25">
      <c r="A10" s="9"/>
    </row>
    <row r="11" spans="1:6" x14ac:dyDescent="0.25">
      <c r="A11" s="15"/>
      <c r="B11" s="16"/>
      <c r="C11" s="16"/>
      <c r="D11" s="16"/>
      <c r="E11" s="16"/>
      <c r="F11" s="16"/>
    </row>
    <row r="12" spans="1:6" x14ac:dyDescent="0.25">
      <c r="A12" s="16"/>
      <c r="B12" s="16"/>
      <c r="C12" s="16"/>
      <c r="D12" s="16"/>
      <c r="E12" s="16"/>
      <c r="F12" s="16"/>
    </row>
    <row r="13" spans="1:6" x14ac:dyDescent="0.25">
      <c r="A13" s="16"/>
      <c r="B13" s="16"/>
      <c r="C13" s="16"/>
      <c r="D13" s="16"/>
      <c r="E13" s="16"/>
      <c r="F13" s="16"/>
    </row>
    <row r="14" spans="1:6" ht="39" customHeight="1" x14ac:dyDescent="0.25">
      <c r="A14" s="29"/>
      <c r="B14" s="29"/>
      <c r="C14" s="29"/>
      <c r="D14" s="29"/>
      <c r="E14" s="30"/>
      <c r="F14" s="29"/>
    </row>
    <row r="15" spans="1:6" x14ac:dyDescent="0.25">
      <c r="A15" s="29"/>
      <c r="B15" s="17"/>
      <c r="C15" s="17"/>
      <c r="D15" s="29"/>
      <c r="E15" s="30"/>
      <c r="F15" s="29"/>
    </row>
    <row r="16" spans="1:6" ht="44.25" customHeight="1" x14ac:dyDescent="0.25">
      <c r="A16" s="22"/>
      <c r="B16" s="16"/>
      <c r="C16" s="16"/>
      <c r="D16" s="16"/>
      <c r="E16" s="16"/>
      <c r="F16" s="16"/>
    </row>
    <row r="17" spans="1:6" ht="4.5" hidden="1" customHeight="1" x14ac:dyDescent="0.25">
      <c r="A17" s="22"/>
      <c r="B17" s="16"/>
      <c r="C17" s="16"/>
      <c r="D17" s="16"/>
      <c r="E17" s="16"/>
      <c r="F17" s="16"/>
    </row>
    <row r="18" spans="1:6" hidden="1" x14ac:dyDescent="0.25">
      <c r="A18" s="22"/>
      <c r="B18" s="16"/>
      <c r="C18" s="16"/>
      <c r="D18" s="16"/>
      <c r="E18" s="16"/>
      <c r="F18" s="16"/>
    </row>
    <row r="19" spans="1:6" ht="3" customHeight="1" x14ac:dyDescent="0.25">
      <c r="A19" s="22"/>
      <c r="B19" s="16"/>
      <c r="C19" s="16"/>
      <c r="D19" s="16"/>
      <c r="E19" s="16"/>
      <c r="F19" s="16"/>
    </row>
    <row r="20" spans="1:6" x14ac:dyDescent="0.25">
      <c r="A20" s="16"/>
      <c r="B20" s="16"/>
      <c r="C20" s="16"/>
      <c r="D20" s="16"/>
      <c r="E20" s="16"/>
      <c r="F20" s="16"/>
    </row>
  </sheetData>
  <mergeCells count="13">
    <mergeCell ref="E14:E15"/>
    <mergeCell ref="F14:F15"/>
    <mergeCell ref="D4:D5"/>
    <mergeCell ref="A16:A19"/>
    <mergeCell ref="A2:C2"/>
    <mergeCell ref="A4:A5"/>
    <mergeCell ref="B4:C4"/>
    <mergeCell ref="E4:E5"/>
    <mergeCell ref="F4:F5"/>
    <mergeCell ref="A6:A9"/>
    <mergeCell ref="A14:A15"/>
    <mergeCell ref="B14:C14"/>
    <mergeCell ref="D14:D15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view="pageBreakPreview" zoomScale="60" zoomScaleNormal="100" workbookViewId="0">
      <selection activeCell="F18" sqref="F18"/>
    </sheetView>
  </sheetViews>
  <sheetFormatPr defaultRowHeight="13.2" x14ac:dyDescent="0.25"/>
  <cols>
    <col min="1" max="1" width="30" customWidth="1"/>
    <col min="2" max="2" width="15.88671875" customWidth="1"/>
    <col min="3" max="4" width="14.6640625" customWidth="1"/>
    <col min="5" max="5" width="13.109375" customWidth="1"/>
    <col min="6" max="6" width="13" customWidth="1"/>
    <col min="7" max="7" width="15.6640625" customWidth="1"/>
  </cols>
  <sheetData>
    <row r="2" spans="1:7" x14ac:dyDescent="0.25">
      <c r="A2" s="5" t="s">
        <v>18</v>
      </c>
    </row>
    <row r="3" spans="1:7" x14ac:dyDescent="0.25">
      <c r="G3" t="s">
        <v>9</v>
      </c>
    </row>
    <row r="4" spans="1:7" ht="33" customHeight="1" x14ac:dyDescent="0.25">
      <c r="A4" s="24" t="s">
        <v>0</v>
      </c>
      <c r="B4" s="24" t="s">
        <v>1</v>
      </c>
      <c r="C4" s="24"/>
      <c r="D4" s="20"/>
      <c r="E4" s="31" t="s">
        <v>7</v>
      </c>
      <c r="F4" s="25" t="s">
        <v>6</v>
      </c>
      <c r="G4" s="24" t="s">
        <v>8</v>
      </c>
    </row>
    <row r="5" spans="1:7" ht="80.25" customHeight="1" x14ac:dyDescent="0.25">
      <c r="A5" s="24"/>
      <c r="B5" s="1" t="s">
        <v>43</v>
      </c>
      <c r="C5" s="1" t="s">
        <v>44</v>
      </c>
      <c r="D5" s="21" t="s">
        <v>45</v>
      </c>
      <c r="E5" s="32"/>
      <c r="F5" s="25"/>
      <c r="G5" s="24"/>
    </row>
    <row r="6" spans="1:7" ht="30" customHeight="1" x14ac:dyDescent="0.25">
      <c r="A6" s="6" t="s">
        <v>19</v>
      </c>
      <c r="B6" s="4">
        <f>[1]Лист3!$K$81</f>
        <v>2259986.42</v>
      </c>
      <c r="C6" s="4">
        <f>[1]Лист3!$K$84</f>
        <v>447616.8</v>
      </c>
      <c r="D6" s="4">
        <v>0</v>
      </c>
      <c r="E6" s="4">
        <f t="shared" ref="E6:E15" si="0">B6+C6+D6</f>
        <v>2707603.2199999997</v>
      </c>
      <c r="F6" s="18">
        <f t="shared" ref="F6:F16" si="1">G6/E6</f>
        <v>0.9321011222611858</v>
      </c>
      <c r="G6" s="4">
        <v>2523760</v>
      </c>
    </row>
    <row r="7" spans="1:7" ht="27.75" customHeight="1" x14ac:dyDescent="0.25">
      <c r="A7" s="6" t="s">
        <v>20</v>
      </c>
      <c r="B7" s="4">
        <f>[1]Лист3!$K$12</f>
        <v>9918782.0299999993</v>
      </c>
      <c r="C7" s="4">
        <f>[1]Лист3!$K$17</f>
        <v>2156002.6799999997</v>
      </c>
      <c r="D7" s="4">
        <v>479320</v>
      </c>
      <c r="E7" s="4">
        <f t="shared" si="0"/>
        <v>12554104.709999999</v>
      </c>
      <c r="F7" s="18">
        <f t="shared" si="1"/>
        <v>0.98542590537306429</v>
      </c>
      <c r="G7" s="4">
        <v>12371140</v>
      </c>
    </row>
    <row r="8" spans="1:7" ht="30" customHeight="1" x14ac:dyDescent="0.25">
      <c r="A8" s="6" t="s">
        <v>21</v>
      </c>
      <c r="B8" s="4">
        <f>[1]Лист3!$K$25</f>
        <v>4170794.2499999995</v>
      </c>
      <c r="C8" s="4">
        <f>[1]Лист3!$K$26</f>
        <v>724859.25000000012</v>
      </c>
      <c r="D8" s="4">
        <v>62770</v>
      </c>
      <c r="E8" s="4">
        <f t="shared" si="0"/>
        <v>4958423.5</v>
      </c>
      <c r="F8" s="18">
        <f t="shared" si="1"/>
        <v>0.87628658584729602</v>
      </c>
      <c r="G8" s="4">
        <v>4345000</v>
      </c>
    </row>
    <row r="9" spans="1:7" ht="30" customHeight="1" x14ac:dyDescent="0.25">
      <c r="A9" s="6" t="s">
        <v>22</v>
      </c>
      <c r="B9" s="4">
        <f>[1]Лист3!$K$28</f>
        <v>9210587.6799999997</v>
      </c>
      <c r="C9" s="4">
        <f>[1]Лист3!$K$34</f>
        <v>1793756.8599999999</v>
      </c>
      <c r="D9" s="4">
        <v>153820</v>
      </c>
      <c r="E9" s="4">
        <f t="shared" si="0"/>
        <v>11158164.539999999</v>
      </c>
      <c r="F9" s="18">
        <f t="shared" si="1"/>
        <v>1.0262306097880862</v>
      </c>
      <c r="G9" s="4">
        <v>11450850</v>
      </c>
    </row>
    <row r="10" spans="1:7" ht="26.4" x14ac:dyDescent="0.25">
      <c r="A10" s="6" t="s">
        <v>23</v>
      </c>
      <c r="B10" s="4">
        <f>[1]Лист3!$K$42</f>
        <v>8131962</v>
      </c>
      <c r="C10" s="4">
        <f>[1]Лист3!$K$46</f>
        <v>1619647.65</v>
      </c>
      <c r="D10" s="4">
        <v>59030</v>
      </c>
      <c r="E10" s="4">
        <f t="shared" si="0"/>
        <v>9810639.6500000004</v>
      </c>
      <c r="F10" s="18">
        <f t="shared" si="1"/>
        <v>1.0088924222183617</v>
      </c>
      <c r="G10" s="4">
        <v>9897880</v>
      </c>
    </row>
    <row r="11" spans="1:7" ht="26.4" x14ac:dyDescent="0.25">
      <c r="A11" s="6" t="s">
        <v>24</v>
      </c>
      <c r="B11" s="4">
        <f>[1]Лист3!$K$53</f>
        <v>4576965.3099999996</v>
      </c>
      <c r="C11" s="4">
        <f>[1]Лист3!$K$56</f>
        <v>1003451.8899999999</v>
      </c>
      <c r="D11" s="4">
        <v>83980</v>
      </c>
      <c r="E11" s="4">
        <f t="shared" si="0"/>
        <v>5664397.1999999993</v>
      </c>
      <c r="F11" s="18">
        <f t="shared" si="1"/>
        <v>1.0502106031688598</v>
      </c>
      <c r="G11" s="4">
        <v>5948810</v>
      </c>
    </row>
    <row r="12" spans="1:7" ht="21.75" customHeight="1" x14ac:dyDescent="0.25">
      <c r="A12" s="6" t="s">
        <v>25</v>
      </c>
      <c r="B12" s="4">
        <f>[1]Лист3!$K$61</f>
        <v>8426024.2400000002</v>
      </c>
      <c r="C12" s="4">
        <f>[1]Лист3!$K$65</f>
        <v>1531783.79</v>
      </c>
      <c r="D12" s="4">
        <v>66520</v>
      </c>
      <c r="E12" s="4">
        <f t="shared" si="0"/>
        <v>10024328.030000001</v>
      </c>
      <c r="F12" s="18">
        <f t="shared" si="1"/>
        <v>1.0214769478169201</v>
      </c>
      <c r="G12" s="4">
        <v>10239620</v>
      </c>
    </row>
    <row r="13" spans="1:7" ht="26.4" x14ac:dyDescent="0.25">
      <c r="A13" s="6" t="s">
        <v>26</v>
      </c>
      <c r="B13" s="4">
        <f>[1]Лист3!$K$71</f>
        <v>15853865.109999999</v>
      </c>
      <c r="C13" s="4">
        <f>[1]Лист3!$K$75</f>
        <v>2843108.8299999996</v>
      </c>
      <c r="D13" s="4">
        <v>383710</v>
      </c>
      <c r="E13" s="4">
        <f t="shared" si="0"/>
        <v>19080683.939999998</v>
      </c>
      <c r="F13" s="18">
        <f t="shared" si="1"/>
        <v>0.96732067142033495</v>
      </c>
      <c r="G13" s="4">
        <v>18457140</v>
      </c>
    </row>
    <row r="14" spans="1:7" ht="26.4" x14ac:dyDescent="0.25">
      <c r="A14" s="6" t="s">
        <v>27</v>
      </c>
      <c r="B14" s="4">
        <f>[1]Лист3!$K$88</f>
        <v>12240942.549999999</v>
      </c>
      <c r="C14" s="4">
        <f>[1]Лист3!$K$91</f>
        <v>2439515.9699999997</v>
      </c>
      <c r="D14" s="4">
        <v>365830</v>
      </c>
      <c r="E14" s="4">
        <f t="shared" si="0"/>
        <v>15046288.52</v>
      </c>
      <c r="F14" s="18">
        <f t="shared" si="1"/>
        <v>0.95642523276564151</v>
      </c>
      <c r="G14" s="4">
        <v>14390650</v>
      </c>
    </row>
    <row r="15" spans="1:7" ht="28.5" customHeight="1" x14ac:dyDescent="0.25">
      <c r="A15" s="6" t="s">
        <v>28</v>
      </c>
      <c r="B15" s="4">
        <f>[1]Лист3!$K$95</f>
        <v>3357803.4</v>
      </c>
      <c r="C15" s="4">
        <f>[1]Лист3!$K$99</f>
        <v>817225.12</v>
      </c>
      <c r="D15" s="4">
        <v>72320</v>
      </c>
      <c r="E15" s="4">
        <f t="shared" si="0"/>
        <v>4247348.5199999996</v>
      </c>
      <c r="F15" s="18">
        <f t="shared" si="1"/>
        <v>0.99887023163335809</v>
      </c>
      <c r="G15" s="4">
        <v>4242550</v>
      </c>
    </row>
    <row r="16" spans="1:7" ht="27" customHeight="1" x14ac:dyDescent="0.25">
      <c r="A16" s="14" t="s">
        <v>40</v>
      </c>
      <c r="B16" s="4">
        <f>SUM(B7:B15)</f>
        <v>75887726.570000008</v>
      </c>
      <c r="C16" s="4">
        <f>SUM(C7:C15)</f>
        <v>14929352.039999997</v>
      </c>
      <c r="D16" s="4">
        <f>SUM(D7:D15)</f>
        <v>1727300</v>
      </c>
      <c r="E16" s="4">
        <f>SUM(E7:E15)</f>
        <v>92544378.609999985</v>
      </c>
      <c r="F16" s="18">
        <f t="shared" si="1"/>
        <v>1.0142960751357517</v>
      </c>
      <c r="G16" s="4">
        <f>SUM(G6:G15)</f>
        <v>93867400</v>
      </c>
    </row>
    <row r="17" ht="21" customHeight="1" x14ac:dyDescent="0.25"/>
  </sheetData>
  <mergeCells count="5">
    <mergeCell ref="G4:G5"/>
    <mergeCell ref="A4:A5"/>
    <mergeCell ref="B4:C4"/>
    <mergeCell ref="E4:E5"/>
    <mergeCell ref="F4:F5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view="pageBreakPreview" zoomScale="60" zoomScaleNormal="100" workbookViewId="0">
      <selection activeCell="A3" sqref="A3:K4"/>
    </sheetView>
  </sheetViews>
  <sheetFormatPr defaultRowHeight="13.2" x14ac:dyDescent="0.25"/>
  <cols>
    <col min="1" max="1" width="29.88671875" customWidth="1"/>
    <col min="2" max="2" width="16.6640625" customWidth="1"/>
    <col min="3" max="3" width="17.88671875" customWidth="1"/>
    <col min="4" max="4" width="18.44140625" customWidth="1"/>
    <col min="5" max="5" width="16.44140625" hidden="1" customWidth="1"/>
    <col min="6" max="6" width="14.33203125" customWidth="1"/>
    <col min="7" max="7" width="16" customWidth="1"/>
    <col min="8" max="8" width="16.6640625" customWidth="1"/>
    <col min="9" max="9" width="18.6640625" customWidth="1"/>
  </cols>
  <sheetData>
    <row r="1" spans="1:11" ht="30" customHeight="1" x14ac:dyDescent="0.25">
      <c r="G1" s="33" t="s">
        <v>46</v>
      </c>
      <c r="H1" s="33"/>
      <c r="I1" s="33"/>
    </row>
    <row r="2" spans="1:11" ht="63" customHeight="1" x14ac:dyDescent="0.25">
      <c r="F2" s="36" t="s">
        <v>47</v>
      </c>
      <c r="G2" s="36"/>
      <c r="H2" s="36"/>
      <c r="I2" s="36"/>
    </row>
    <row r="3" spans="1:11" x14ac:dyDescent="0.25">
      <c r="A3" s="34" t="s">
        <v>10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40.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28.5" customHeight="1" x14ac:dyDescent="0.25">
      <c r="A5" s="35" t="s">
        <v>11</v>
      </c>
      <c r="B5" s="35"/>
      <c r="C5" s="35"/>
      <c r="D5" s="2"/>
      <c r="E5" s="2"/>
      <c r="F5" s="2"/>
      <c r="G5" s="2"/>
      <c r="H5" s="2"/>
      <c r="I5" s="3" t="s">
        <v>9</v>
      </c>
      <c r="J5" s="2"/>
      <c r="K5" s="2"/>
    </row>
    <row r="6" spans="1:11" ht="24.75" customHeight="1" x14ac:dyDescent="0.25">
      <c r="A6" s="24" t="s">
        <v>0</v>
      </c>
      <c r="B6" s="24" t="s">
        <v>1</v>
      </c>
      <c r="C6" s="24"/>
      <c r="D6" s="24"/>
      <c r="E6" s="24"/>
      <c r="F6" s="20"/>
      <c r="G6" s="31" t="s">
        <v>7</v>
      </c>
      <c r="H6" s="25" t="s">
        <v>6</v>
      </c>
      <c r="I6" s="24" t="s">
        <v>8</v>
      </c>
    </row>
    <row r="7" spans="1:11" ht="93" customHeight="1" x14ac:dyDescent="0.25">
      <c r="A7" s="24"/>
      <c r="B7" s="1" t="s">
        <v>2</v>
      </c>
      <c r="C7" s="1" t="s">
        <v>3</v>
      </c>
      <c r="D7" s="1" t="s">
        <v>4</v>
      </c>
      <c r="E7" s="1"/>
      <c r="F7" s="21" t="s">
        <v>45</v>
      </c>
      <c r="G7" s="32"/>
      <c r="H7" s="25"/>
      <c r="I7" s="24"/>
    </row>
    <row r="8" spans="1:11" ht="28.5" customHeight="1" x14ac:dyDescent="0.25">
      <c r="A8" s="7" t="s">
        <v>12</v>
      </c>
      <c r="B8" s="4">
        <f>[1]Лист3!$K$106</f>
        <v>13100832.85</v>
      </c>
      <c r="C8" s="4">
        <f>[1]Лист3!$K$111</f>
        <v>16877099.32</v>
      </c>
      <c r="D8" s="4">
        <f>[1]Лист3!$K$119</f>
        <v>1203109.3999999999</v>
      </c>
      <c r="E8" s="4"/>
      <c r="F8" s="4">
        <v>320100</v>
      </c>
      <c r="G8" s="4">
        <f t="shared" ref="G8:G13" si="0">B8+C8+D8+E8+F8</f>
        <v>31501141.57</v>
      </c>
      <c r="H8" s="18">
        <f t="shared" ref="H8:H13" si="1">I8/G8</f>
        <v>0.87811744658623814</v>
      </c>
      <c r="I8" s="13">
        <v>27661702</v>
      </c>
    </row>
    <row r="9" spans="1:11" ht="24.75" customHeight="1" x14ac:dyDescent="0.25">
      <c r="A9" s="7" t="s">
        <v>13</v>
      </c>
      <c r="B9" s="4">
        <f>[1]Лист3!$K$155</f>
        <v>12366549.359999999</v>
      </c>
      <c r="C9" s="4">
        <f>[1]Лист3!$K$157</f>
        <v>12682340.92</v>
      </c>
      <c r="D9" s="4">
        <f>[1]Лист3!$K$159</f>
        <v>2405629.5</v>
      </c>
      <c r="E9" s="4"/>
      <c r="F9" s="4">
        <v>2639800</v>
      </c>
      <c r="G9" s="4">
        <f t="shared" si="0"/>
        <v>30094319.780000001</v>
      </c>
      <c r="H9" s="18">
        <f t="shared" si="1"/>
        <v>0.81498505961579171</v>
      </c>
      <c r="I9" s="13">
        <v>24526421</v>
      </c>
    </row>
    <row r="10" spans="1:11" ht="26.25" customHeight="1" x14ac:dyDescent="0.25">
      <c r="A10" s="7" t="s">
        <v>16</v>
      </c>
      <c r="B10" s="4">
        <f>[1]Лист3!$K$124</f>
        <v>16062360.420000002</v>
      </c>
      <c r="C10" s="4">
        <f>[1]Лист3!$K$131</f>
        <v>19387173.43</v>
      </c>
      <c r="D10" s="4">
        <f>[1]Лист3!$K$137</f>
        <v>2452298.09</v>
      </c>
      <c r="E10" s="4"/>
      <c r="F10" s="4">
        <v>652670</v>
      </c>
      <c r="G10" s="4">
        <f t="shared" si="0"/>
        <v>38554501.939999998</v>
      </c>
      <c r="H10" s="18">
        <f t="shared" si="1"/>
        <v>0.86773111612397091</v>
      </c>
      <c r="I10" s="13">
        <v>33454941</v>
      </c>
    </row>
    <row r="11" spans="1:11" ht="22.5" customHeight="1" x14ac:dyDescent="0.25">
      <c r="A11" s="7" t="s">
        <v>14</v>
      </c>
      <c r="B11" s="4">
        <f>[1]Лист3!$K$142</f>
        <v>9648470.3000000007</v>
      </c>
      <c r="C11" s="4">
        <f>[1]Лист3!$K$145</f>
        <v>13711292.950000001</v>
      </c>
      <c r="D11" s="4">
        <f>[1]Лист3!$K$151</f>
        <v>417165.30000000005</v>
      </c>
      <c r="E11" s="4"/>
      <c r="F11" s="4">
        <v>881300</v>
      </c>
      <c r="G11" s="4">
        <f t="shared" si="0"/>
        <v>24658228.550000001</v>
      </c>
      <c r="H11" s="18">
        <f t="shared" si="1"/>
        <v>1.1161824112462451</v>
      </c>
      <c r="I11" s="13">
        <v>27523081</v>
      </c>
    </row>
    <row r="12" spans="1:11" ht="24" customHeight="1" x14ac:dyDescent="0.25">
      <c r="A12" s="7" t="s">
        <v>17</v>
      </c>
      <c r="B12" s="4">
        <f>[1]Лист3!$K$162</f>
        <v>2276081.8600000003</v>
      </c>
      <c r="C12" s="4">
        <f>[1]Лист3!$K$165</f>
        <v>2794538.06</v>
      </c>
      <c r="D12" s="4">
        <f>[1]Лист3!$K$170</f>
        <v>556220.4</v>
      </c>
      <c r="E12" s="4"/>
      <c r="F12" s="4">
        <v>83130</v>
      </c>
      <c r="G12" s="4">
        <f t="shared" si="0"/>
        <v>5709970.3200000003</v>
      </c>
      <c r="H12" s="18">
        <f t="shared" si="1"/>
        <v>1.377302255399464</v>
      </c>
      <c r="I12" s="4">
        <v>7864355</v>
      </c>
    </row>
    <row r="13" spans="1:11" ht="21" customHeight="1" x14ac:dyDescent="0.25">
      <c r="A13" s="7" t="s">
        <v>15</v>
      </c>
      <c r="B13" s="4">
        <f>SUM(B8:B12)</f>
        <v>53454294.790000007</v>
      </c>
      <c r="C13" s="4">
        <f>SUM(C8:C12)</f>
        <v>65452444.680000007</v>
      </c>
      <c r="D13" s="4">
        <f>SUM(D8:D12)</f>
        <v>7034422.6900000004</v>
      </c>
      <c r="E13" s="4"/>
      <c r="F13" s="4">
        <f>SUM(F8:F12)</f>
        <v>4577000</v>
      </c>
      <c r="G13" s="4">
        <f t="shared" si="0"/>
        <v>130518162.16000001</v>
      </c>
      <c r="H13" s="18">
        <f t="shared" si="1"/>
        <v>0.92730772481787438</v>
      </c>
      <c r="I13" s="13">
        <f>SUM(I8:I12)</f>
        <v>121030500</v>
      </c>
    </row>
  </sheetData>
  <mergeCells count="9">
    <mergeCell ref="G1:I1"/>
    <mergeCell ref="B6:E6"/>
    <mergeCell ref="A6:A7"/>
    <mergeCell ref="G6:G7"/>
    <mergeCell ref="H6:H7"/>
    <mergeCell ref="I6:I7"/>
    <mergeCell ref="A3:K4"/>
    <mergeCell ref="A5:C5"/>
    <mergeCell ref="F2:I2"/>
  </mergeCells>
  <phoneticPr fontId="0" type="noConversion"/>
  <pageMargins left="0.75" right="0.75" top="1" bottom="1" header="0.5" footer="0.5"/>
  <pageSetup paperSize="9" scale="83" orientation="landscape" r:id="rId1"/>
  <headerFooter alignWithMargins="0"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view="pageBreakPreview" zoomScale="60" zoomScaleNormal="100" workbookViewId="0">
      <selection activeCell="M5" sqref="M5"/>
    </sheetView>
  </sheetViews>
  <sheetFormatPr defaultRowHeight="13.2" x14ac:dyDescent="0.25"/>
  <cols>
    <col min="1" max="1" width="27.109375" customWidth="1"/>
    <col min="2" max="5" width="17.44140625" customWidth="1"/>
    <col min="6" max="6" width="16.109375" customWidth="1"/>
    <col min="7" max="7" width="15" customWidth="1"/>
    <col min="8" max="8" width="13.6640625" customWidth="1"/>
    <col min="9" max="9" width="16.88671875" customWidth="1"/>
  </cols>
  <sheetData>
    <row r="1" spans="1:9" ht="24.75" customHeight="1" x14ac:dyDescent="0.25">
      <c r="A1" s="8" t="s">
        <v>33</v>
      </c>
    </row>
    <row r="3" spans="1:9" x14ac:dyDescent="0.25">
      <c r="I3" t="s">
        <v>9</v>
      </c>
    </row>
    <row r="4" spans="1:9" ht="39" customHeight="1" x14ac:dyDescent="0.25">
      <c r="A4" s="40" t="s">
        <v>0</v>
      </c>
      <c r="B4" s="24" t="s">
        <v>1</v>
      </c>
      <c r="C4" s="24"/>
      <c r="D4" s="24"/>
      <c r="E4" s="24"/>
      <c r="F4" s="24"/>
      <c r="G4" s="31" t="s">
        <v>7</v>
      </c>
      <c r="H4" s="25" t="s">
        <v>6</v>
      </c>
      <c r="I4" s="24" t="s">
        <v>8</v>
      </c>
    </row>
    <row r="5" spans="1:9" ht="210" customHeight="1" x14ac:dyDescent="0.25">
      <c r="A5" s="41"/>
      <c r="B5" s="10" t="s">
        <v>34</v>
      </c>
      <c r="C5" s="10" t="s">
        <v>35</v>
      </c>
      <c r="D5" s="10" t="s">
        <v>36</v>
      </c>
      <c r="E5" s="11" t="s">
        <v>41</v>
      </c>
      <c r="F5" s="10" t="s">
        <v>38</v>
      </c>
      <c r="G5" s="32"/>
      <c r="H5" s="25"/>
      <c r="I5" s="24"/>
    </row>
    <row r="6" spans="1:9" ht="4.5" hidden="1" customHeight="1" x14ac:dyDescent="0.25"/>
    <row r="7" spans="1:9" hidden="1" x14ac:dyDescent="0.25"/>
    <row r="8" spans="1:9" ht="0.75" customHeight="1" x14ac:dyDescent="0.25"/>
    <row r="9" spans="1:9" ht="25.5" customHeight="1" x14ac:dyDescent="0.25">
      <c r="A9" s="37" t="s">
        <v>31</v>
      </c>
      <c r="B9" s="4">
        <v>2901313</v>
      </c>
      <c r="C9" s="4">
        <v>173343</v>
      </c>
      <c r="D9" s="4">
        <v>119588</v>
      </c>
      <c r="E9" s="4">
        <v>2232000</v>
      </c>
      <c r="F9" s="4" t="s">
        <v>39</v>
      </c>
      <c r="G9" s="13">
        <v>5547464</v>
      </c>
      <c r="H9" s="18">
        <f>I9/G9</f>
        <v>0.94549509469552218</v>
      </c>
      <c r="I9" s="13">
        <v>5245100</v>
      </c>
    </row>
    <row r="10" spans="1:9" ht="12.75" hidden="1" customHeight="1" x14ac:dyDescent="0.25">
      <c r="A10" s="38"/>
      <c r="B10" s="4"/>
      <c r="C10" s="4"/>
      <c r="D10" s="4"/>
      <c r="E10" s="4"/>
      <c r="F10" s="4"/>
      <c r="G10" s="4"/>
      <c r="H10" s="18"/>
      <c r="I10" s="4"/>
    </row>
    <row r="11" spans="1:9" ht="3.75" hidden="1" customHeight="1" x14ac:dyDescent="0.25">
      <c r="A11" s="38"/>
      <c r="B11" s="4"/>
      <c r="C11" s="4"/>
      <c r="D11" s="4"/>
      <c r="E11" s="4"/>
      <c r="F11" s="4"/>
      <c r="G11" s="4"/>
      <c r="H11" s="18"/>
      <c r="I11" s="4"/>
    </row>
    <row r="12" spans="1:9" ht="2.25" hidden="1" customHeight="1" x14ac:dyDescent="0.25">
      <c r="A12" s="39"/>
      <c r="B12" s="4"/>
      <c r="C12" s="4"/>
      <c r="D12" s="4"/>
      <c r="E12" s="4"/>
      <c r="F12" s="4"/>
      <c r="G12" s="4"/>
      <c r="H12" s="18"/>
      <c r="I12" s="4"/>
    </row>
    <row r="13" spans="1:9" ht="23.25" customHeight="1" x14ac:dyDescent="0.25">
      <c r="A13" s="12" t="s">
        <v>37</v>
      </c>
      <c r="B13" s="4" t="s">
        <v>39</v>
      </c>
      <c r="C13" s="4" t="s">
        <v>39</v>
      </c>
      <c r="D13" s="4" t="s">
        <v>39</v>
      </c>
      <c r="E13" s="4" t="s">
        <v>39</v>
      </c>
      <c r="F13" s="4">
        <v>5100296.3899999997</v>
      </c>
      <c r="G13" s="4">
        <v>5100296.3899999997</v>
      </c>
      <c r="H13" s="18">
        <f>I13/G13</f>
        <v>0.97782552593967986</v>
      </c>
      <c r="I13" s="13">
        <v>4987200</v>
      </c>
    </row>
  </sheetData>
  <mergeCells count="6">
    <mergeCell ref="H4:H5"/>
    <mergeCell ref="I4:I5"/>
    <mergeCell ref="A9:A12"/>
    <mergeCell ref="A4:A5"/>
    <mergeCell ref="B4:F4"/>
    <mergeCell ref="G4:G5"/>
  </mergeCells>
  <phoneticPr fontId="0" type="noConversion"/>
  <pageMargins left="0.75" right="0.75" top="1" bottom="1" header="0.5" footer="0.5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ДОП</vt:lpstr>
      <vt:lpstr>ДОУ</vt:lpstr>
      <vt:lpstr>СШ</vt:lpstr>
      <vt:lpstr>Юность, ЦОМСО</vt:lpstr>
      <vt:lpstr>СШ!Область_печати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2017-06-28T07:12:58Z</cp:lastPrinted>
  <dcterms:created xsi:type="dcterms:W3CDTF">1996-10-08T23:32:33Z</dcterms:created>
  <dcterms:modified xsi:type="dcterms:W3CDTF">2017-06-29T05:38:00Z</dcterms:modified>
</cp:coreProperties>
</file>