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П" sheetId="1" r:id="rId1"/>
    <sheet name="СШ" sheetId="2" r:id="rId2"/>
    <sheet name="Юность, ЦОМСО" sheetId="3" r:id="rId3"/>
  </sheets>
  <definedNames>
    <definedName name="_xlnm.Print_Area" localSheetId="1">'СШ'!$A$1:$K$12</definedName>
    <definedName name="_xlnm.Print_Area" localSheetId="2">'Юность, ЦОМСО'!$A$1:$L$14</definedName>
  </definedNames>
  <calcPr fullCalcOnLoad="1"/>
</workbook>
</file>

<file path=xl/sharedStrings.xml><?xml version="1.0" encoding="utf-8"?>
<sst xmlns="http://schemas.openxmlformats.org/spreadsheetml/2006/main" count="58" uniqueCount="39">
  <si>
    <t>Наименование учреждения</t>
  </si>
  <si>
    <t>Нормативные затраты на оказание муниципальной услуги (работы)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</si>
  <si>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</si>
  <si>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</si>
  <si>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</si>
  <si>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молодёжи</t>
  </si>
  <si>
    <t xml:space="preserve">коэффициент выравнивания </t>
  </si>
  <si>
    <t>ВСЕГО             нормативных затрат на оказание услуг (работ) по учреждению</t>
  </si>
  <si>
    <t>объём финансового обеспечения на выполнение муниципального задания</t>
  </si>
  <si>
    <t>в рублях</t>
  </si>
  <si>
    <t>1. Общеобразовательные учреждения</t>
  </si>
  <si>
    <t>МАОУ "СШ № 1 им. М.Аверина"</t>
  </si>
  <si>
    <t>МАОУ "Гимназия"</t>
  </si>
  <si>
    <t>МАОУ "СШ № 4 с. Яжелбицы"</t>
  </si>
  <si>
    <t>Итого</t>
  </si>
  <si>
    <t>МАОУ "СШ № 2 г. Валдай"</t>
  </si>
  <si>
    <t>МАОУ "СШ № 7 д.Ивантеево"</t>
  </si>
  <si>
    <t>МАОУДО Центр "Пульс" г.Валдай</t>
  </si>
  <si>
    <t>Организация мероприятий в сфере молодёжной политики,направленных на формирование системы развития талантливой и инициативной молодёжи,создание условий для самореализации подростков и молодёжи, развитие творческого,профессионального, интеллеутуального потенциалов подростков и молодёжи</t>
  </si>
  <si>
    <t>Организация мероприятий в сфере молодёжной политики, направленных на гражданское и патриотическое воспитание молодёжи, воспитание толерантности в молодежной среде</t>
  </si>
  <si>
    <t>Организация мероприятий в сфере молодёжной политики,направленных на вовлечение молодёжи в инновационную, предпринимательскую, добровольческую деятельность, а также развитие гражданской активности молодёжи и формирование здорового образа жизни</t>
  </si>
  <si>
    <t>МБУ "ЦОМСО"</t>
  </si>
  <si>
    <t>*</t>
  </si>
  <si>
    <t>Реализация основных общеобразовательных программ дошкольного образования</t>
  </si>
  <si>
    <t>Присмотр и уход</t>
  </si>
  <si>
    <t>налоги</t>
  </si>
  <si>
    <t xml:space="preserve">методическое обеспечение образовательной деятельности </t>
  </si>
  <si>
    <t>информационно-технологическое обеспечение образовательной деятельности</t>
  </si>
  <si>
    <t>Реализация дополнительных общеразвивающих  программ -художественная</t>
  </si>
  <si>
    <t>Реализация дополнительных общеразвивающих  программ -социально-педагогическая</t>
  </si>
  <si>
    <t>Реализация дополнительных общеразвивающих  программ - физкультурно-оздоровительная</t>
  </si>
  <si>
    <t>2. Учреждения дополнительного образования</t>
  </si>
  <si>
    <t>3. Прочие подведомственные учреждения</t>
  </si>
  <si>
    <t>Нормативные затраты на оказание муниципальной услуги (работы) на 2019 год</t>
  </si>
  <si>
    <t>МАУ МЦ "Юность" им. Н.И. Филина</t>
  </si>
  <si>
    <t>Реализация дополнительных общеразвивающих  программ -техническая</t>
  </si>
  <si>
    <t>Реализация дополнительных общеразвивающих  программ -туристко-краеведческая</t>
  </si>
  <si>
    <t>УТВЕРЖДЕНО                                                                                                                            постановлением Администрации                                                                         муниципального района                                                                                от 07.12.2020 № 1897</t>
  </si>
  <si>
    <t>Расчёт финансового обеспечения учреждений, подведомственных комитету образования Администрации Валдайского муниципального района,                                                                     на выполнение муниципльного задания с учётом коэффициента выравнивания на 2021 год и на плановый период 2022 и 2023 годов.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</si>
</sst>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00"/>
    <numFmt numFmtId="198" formatCode="0.000000000000"/>
    <numFmt numFmtId="199" formatCode="0.0000000000000"/>
    <numFmt numFmtId="200" formatCode="0.0000000000000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188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view="pageBreakPreview" zoomScale="60" zoomScalePageLayoutView="0" workbookViewId="0" topLeftCell="A1">
      <selection activeCell="J6" sqref="J6"/>
    </sheetView>
  </sheetViews>
  <sheetFormatPr defaultColWidth="9.140625" defaultRowHeight="12.75"/>
  <cols>
    <col min="1" max="1" width="27.140625" style="0" customWidth="1"/>
    <col min="2" max="3" width="17.421875" style="0" customWidth="1"/>
    <col min="4" max="5" width="15.8515625" style="0" customWidth="1"/>
    <col min="6" max="6" width="16.140625" style="0" customWidth="1"/>
    <col min="7" max="9" width="15.00390625" style="0" customWidth="1"/>
    <col min="10" max="10" width="13.7109375" style="0" customWidth="1"/>
    <col min="11" max="11" width="16.8515625" style="0" customWidth="1"/>
  </cols>
  <sheetData>
    <row r="2" spans="1:6" ht="12.75">
      <c r="A2" s="29" t="s">
        <v>31</v>
      </c>
      <c r="B2" s="29"/>
      <c r="C2" s="29"/>
      <c r="D2" s="29"/>
      <c r="E2" s="29"/>
      <c r="F2" s="29"/>
    </row>
    <row r="3" ht="12.75">
      <c r="K3" t="s">
        <v>9</v>
      </c>
    </row>
    <row r="4" spans="1:11" ht="48.75" customHeight="1">
      <c r="A4" s="25" t="s">
        <v>0</v>
      </c>
      <c r="B4" s="25"/>
      <c r="C4" s="25"/>
      <c r="D4" s="25"/>
      <c r="E4" s="25"/>
      <c r="F4" s="25"/>
      <c r="G4" s="26" t="s">
        <v>7</v>
      </c>
      <c r="H4" s="15"/>
      <c r="I4" s="26" t="s">
        <v>7</v>
      </c>
      <c r="J4" s="24" t="s">
        <v>6</v>
      </c>
      <c r="K4" s="25" t="s">
        <v>8</v>
      </c>
    </row>
    <row r="5" spans="1:11" ht="88.5" customHeight="1">
      <c r="A5" s="25"/>
      <c r="B5" s="1" t="s">
        <v>28</v>
      </c>
      <c r="C5" s="1" t="s">
        <v>29</v>
      </c>
      <c r="D5" s="1" t="s">
        <v>35</v>
      </c>
      <c r="E5" s="1" t="s">
        <v>36</v>
      </c>
      <c r="F5" s="1" t="s">
        <v>30</v>
      </c>
      <c r="G5" s="27"/>
      <c r="H5" s="18" t="s">
        <v>25</v>
      </c>
      <c r="I5" s="27"/>
      <c r="J5" s="24"/>
      <c r="K5" s="25"/>
    </row>
    <row r="6" spans="1:11" ht="62.25" customHeight="1">
      <c r="A6" s="30" t="s">
        <v>17</v>
      </c>
      <c r="B6" s="20">
        <v>4824070.8</v>
      </c>
      <c r="C6" s="20">
        <v>8084853.6</v>
      </c>
      <c r="D6" s="20">
        <v>1629654</v>
      </c>
      <c r="E6" s="20">
        <v>1520518.8</v>
      </c>
      <c r="F6" s="21">
        <v>3403838.4</v>
      </c>
      <c r="G6" s="20">
        <f>B6+C6+F6+D6+E6</f>
        <v>19462935.599999998</v>
      </c>
      <c r="H6" s="4">
        <v>12727</v>
      </c>
      <c r="I6" s="4">
        <f>G6+H6</f>
        <v>19475662.599999998</v>
      </c>
      <c r="J6" s="19">
        <f>K6/I6</f>
        <v>0.26734017254950804</v>
      </c>
      <c r="K6" s="11">
        <v>5206627</v>
      </c>
    </row>
    <row r="7" ht="12.75" customHeight="1" hidden="1">
      <c r="A7" s="31"/>
    </row>
    <row r="8" ht="0.75" customHeight="1">
      <c r="A8" s="31"/>
    </row>
    <row r="9" ht="1.5" customHeight="1" hidden="1">
      <c r="A9" s="32"/>
    </row>
    <row r="10" ht="18.75" customHeight="1">
      <c r="A10" s="7"/>
    </row>
    <row r="11" spans="1:11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39" customHeight="1">
      <c r="A14" s="22"/>
      <c r="B14" s="22"/>
      <c r="C14" s="22"/>
      <c r="D14" s="22"/>
      <c r="E14" s="22"/>
      <c r="F14" s="22"/>
      <c r="G14" s="22"/>
      <c r="H14" s="17"/>
      <c r="I14" s="17"/>
      <c r="J14" s="23"/>
      <c r="K14" s="22"/>
    </row>
    <row r="15" spans="1:11" ht="12.75">
      <c r="A15" s="22"/>
      <c r="B15" s="14"/>
      <c r="C15" s="14"/>
      <c r="D15" s="14"/>
      <c r="E15" s="14"/>
      <c r="F15" s="14"/>
      <c r="G15" s="22"/>
      <c r="H15" s="17"/>
      <c r="I15" s="17"/>
      <c r="J15" s="23"/>
      <c r="K15" s="22"/>
    </row>
    <row r="16" spans="1:11" ht="44.25" customHeight="1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4.5" customHeight="1" hidden="1">
      <c r="A17" s="28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 hidden="1">
      <c r="A18" s="28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3" customHeight="1">
      <c r="A19" s="28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4">
    <mergeCell ref="A16:A19"/>
    <mergeCell ref="A2:F2"/>
    <mergeCell ref="A4:A5"/>
    <mergeCell ref="B4:F4"/>
    <mergeCell ref="A6:A9"/>
    <mergeCell ref="A14:A15"/>
    <mergeCell ref="B14:F14"/>
    <mergeCell ref="G14:G15"/>
    <mergeCell ref="J14:J15"/>
    <mergeCell ref="K14:K15"/>
    <mergeCell ref="J4:J5"/>
    <mergeCell ref="K4:K5"/>
    <mergeCell ref="G4:G5"/>
    <mergeCell ref="I4:I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90" zoomScaleSheetLayoutView="90" zoomScalePageLayoutView="0" workbookViewId="0" topLeftCell="A1">
      <selection activeCell="I5" sqref="I5:I6"/>
    </sheetView>
  </sheetViews>
  <sheetFormatPr defaultColWidth="9.140625" defaultRowHeight="12.75"/>
  <cols>
    <col min="1" max="1" width="33.00390625" style="0" customWidth="1"/>
    <col min="2" max="2" width="16.7109375" style="0" customWidth="1"/>
    <col min="3" max="3" width="17.8515625" style="0" customWidth="1"/>
    <col min="4" max="4" width="18.421875" style="0" customWidth="1"/>
    <col min="5" max="5" width="16.421875" style="0" hidden="1" customWidth="1"/>
    <col min="6" max="6" width="12.421875" style="0" customWidth="1"/>
    <col min="7" max="7" width="12.140625" style="0" customWidth="1"/>
    <col min="8" max="8" width="12.28125" style="0" customWidth="1"/>
    <col min="9" max="9" width="13.8515625" style="0" customWidth="1"/>
    <col min="10" max="10" width="11.28125" style="0" customWidth="1"/>
    <col min="11" max="11" width="16.28125" style="0" customWidth="1"/>
  </cols>
  <sheetData>
    <row r="1" spans="9:11" ht="67.5" customHeight="1">
      <c r="I1" s="33" t="s">
        <v>37</v>
      </c>
      <c r="J1" s="33"/>
      <c r="K1" s="33"/>
    </row>
    <row r="2" spans="1:11" ht="12.7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4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8.5" customHeight="1">
      <c r="A4" s="34" t="s">
        <v>10</v>
      </c>
      <c r="B4" s="34"/>
      <c r="C4" s="34"/>
      <c r="D4" s="2"/>
      <c r="E4" s="2"/>
      <c r="F4" s="2"/>
      <c r="G4" s="2"/>
      <c r="H4" s="2"/>
      <c r="I4" s="2"/>
      <c r="J4" s="2"/>
      <c r="K4" s="3" t="s">
        <v>9</v>
      </c>
    </row>
    <row r="5" spans="1:11" ht="24.75" customHeight="1">
      <c r="A5" s="25" t="s">
        <v>0</v>
      </c>
      <c r="B5" s="35" t="s">
        <v>33</v>
      </c>
      <c r="C5" s="36"/>
      <c r="D5" s="36"/>
      <c r="E5" s="36"/>
      <c r="F5" s="36"/>
      <c r="G5" s="37"/>
      <c r="H5" s="15"/>
      <c r="I5" s="26" t="s">
        <v>7</v>
      </c>
      <c r="J5" s="24" t="s">
        <v>6</v>
      </c>
      <c r="K5" s="25" t="s">
        <v>8</v>
      </c>
    </row>
    <row r="6" spans="1:11" ht="93" customHeight="1">
      <c r="A6" s="25"/>
      <c r="B6" s="1" t="s">
        <v>2</v>
      </c>
      <c r="C6" s="1" t="s">
        <v>3</v>
      </c>
      <c r="D6" s="1" t="s">
        <v>4</v>
      </c>
      <c r="E6" s="1"/>
      <c r="F6" s="1" t="s">
        <v>23</v>
      </c>
      <c r="G6" s="1" t="s">
        <v>24</v>
      </c>
      <c r="H6" s="16" t="s">
        <v>25</v>
      </c>
      <c r="I6" s="27"/>
      <c r="J6" s="24"/>
      <c r="K6" s="25"/>
    </row>
    <row r="7" spans="1:11" ht="28.5" customHeight="1">
      <c r="A7" s="5" t="s">
        <v>11</v>
      </c>
      <c r="B7" s="4">
        <v>13006234.47</v>
      </c>
      <c r="C7" s="4">
        <v>20329208.38</v>
      </c>
      <c r="D7" s="4">
        <v>2185101.33</v>
      </c>
      <c r="E7" s="4"/>
      <c r="F7" s="4">
        <v>8467192.72</v>
      </c>
      <c r="G7" s="4">
        <v>1750509.41</v>
      </c>
      <c r="H7" s="4">
        <v>324063</v>
      </c>
      <c r="I7" s="4">
        <f aca="true" t="shared" si="0" ref="I7:I12">B7+C7+D7+E7+H7+F7+G7</f>
        <v>46062309.309999995</v>
      </c>
      <c r="J7" s="19">
        <f aca="true" t="shared" si="1" ref="J7:J12">K7/I7</f>
        <v>0.9091490120081434</v>
      </c>
      <c r="K7" s="11">
        <v>41877503</v>
      </c>
    </row>
    <row r="8" spans="1:11" ht="24.75" customHeight="1">
      <c r="A8" s="5" t="s">
        <v>12</v>
      </c>
      <c r="B8" s="4">
        <v>13764590.53</v>
      </c>
      <c r="C8" s="11">
        <v>18485754.19</v>
      </c>
      <c r="D8" s="4">
        <v>2938331.24</v>
      </c>
      <c r="E8" s="4"/>
      <c r="F8" s="4">
        <v>36250045.98</v>
      </c>
      <c r="G8" s="4">
        <v>7212185.83</v>
      </c>
      <c r="H8" s="4">
        <v>4374325</v>
      </c>
      <c r="I8" s="4">
        <f t="shared" si="0"/>
        <v>83025232.77</v>
      </c>
      <c r="J8" s="19">
        <f t="shared" si="1"/>
        <v>0.963163755547999</v>
      </c>
      <c r="K8" s="11">
        <v>79966895</v>
      </c>
    </row>
    <row r="9" spans="1:11" ht="26.25" customHeight="1">
      <c r="A9" s="5" t="s">
        <v>15</v>
      </c>
      <c r="B9" s="4">
        <v>15413914.76</v>
      </c>
      <c r="C9" s="4">
        <v>24123843.3</v>
      </c>
      <c r="D9" s="4">
        <v>3009669.73</v>
      </c>
      <c r="E9" s="4"/>
      <c r="F9" s="4">
        <v>16842990.98</v>
      </c>
      <c r="G9" s="4">
        <v>4359364.14</v>
      </c>
      <c r="H9" s="4">
        <v>741216</v>
      </c>
      <c r="I9" s="4">
        <f t="shared" si="0"/>
        <v>64490998.91</v>
      </c>
      <c r="J9" s="19">
        <f t="shared" si="1"/>
        <v>0.9751105900493177</v>
      </c>
      <c r="K9" s="11">
        <v>62885856</v>
      </c>
    </row>
    <row r="10" spans="1:11" ht="22.5" customHeight="1">
      <c r="A10" s="5" t="s">
        <v>13</v>
      </c>
      <c r="B10" s="4">
        <v>9375969.83</v>
      </c>
      <c r="C10" s="4">
        <v>13951971.51</v>
      </c>
      <c r="D10" s="4">
        <v>931489.3</v>
      </c>
      <c r="E10" s="4"/>
      <c r="F10" s="4">
        <v>7929908.69</v>
      </c>
      <c r="G10" s="4">
        <v>1703154.23</v>
      </c>
      <c r="H10" s="4">
        <v>1143296</v>
      </c>
      <c r="I10" s="4">
        <f t="shared" si="0"/>
        <v>35035789.56</v>
      </c>
      <c r="J10" s="19">
        <f t="shared" si="1"/>
        <v>1.1213954785496205</v>
      </c>
      <c r="K10" s="11">
        <v>39288976</v>
      </c>
    </row>
    <row r="11" spans="1:11" ht="24" customHeight="1">
      <c r="A11" s="5" t="s">
        <v>16</v>
      </c>
      <c r="B11" s="4">
        <v>2329350.63</v>
      </c>
      <c r="C11" s="4">
        <v>3872752.79</v>
      </c>
      <c r="D11" s="4">
        <v>266025.67</v>
      </c>
      <c r="E11" s="4"/>
      <c r="F11" s="4">
        <v>2023684.81</v>
      </c>
      <c r="G11" s="4">
        <v>435471.45</v>
      </c>
      <c r="H11" s="4">
        <v>70701</v>
      </c>
      <c r="I11" s="4">
        <f t="shared" si="0"/>
        <v>8997986.35</v>
      </c>
      <c r="J11" s="19">
        <f t="shared" si="1"/>
        <v>1.1750152299353067</v>
      </c>
      <c r="K11" s="11">
        <v>10572771</v>
      </c>
    </row>
    <row r="12" spans="1:11" ht="21" customHeight="1">
      <c r="A12" s="5" t="s">
        <v>14</v>
      </c>
      <c r="B12" s="4">
        <f>SUM(B7:B11)</f>
        <v>53890060.22</v>
      </c>
      <c r="C12" s="4">
        <f>SUM(C7:C11)</f>
        <v>80763530.17000002</v>
      </c>
      <c r="D12" s="4">
        <f>SUM(D7:D11)</f>
        <v>9330617.270000001</v>
      </c>
      <c r="E12" s="4"/>
      <c r="F12" s="4">
        <f>SUM(F7:F11)</f>
        <v>71513823.17999999</v>
      </c>
      <c r="G12" s="4">
        <f>SUM(G7:G11)</f>
        <v>15460685.059999999</v>
      </c>
      <c r="H12" s="4">
        <f>SUM(H7:H11)</f>
        <v>6653601</v>
      </c>
      <c r="I12" s="4">
        <f t="shared" si="0"/>
        <v>237612316.90000004</v>
      </c>
      <c r="J12" s="19">
        <f t="shared" si="1"/>
        <v>0.9872888916727699</v>
      </c>
      <c r="K12" s="11">
        <f>SUM(K7:K11)</f>
        <v>234592001</v>
      </c>
    </row>
  </sheetData>
  <sheetProtection/>
  <mergeCells count="8">
    <mergeCell ref="I1:K1"/>
    <mergeCell ref="A5:A6"/>
    <mergeCell ref="I5:I6"/>
    <mergeCell ref="J5:J6"/>
    <mergeCell ref="K5:K6"/>
    <mergeCell ref="A2:K3"/>
    <mergeCell ref="A4:C4"/>
    <mergeCell ref="B5:G5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27.140625" style="0" customWidth="1"/>
    <col min="2" max="5" width="17.421875" style="0" customWidth="1"/>
    <col min="6" max="7" width="16.140625" style="0" customWidth="1"/>
    <col min="8" max="8" width="16.140625" style="0" hidden="1" customWidth="1"/>
    <col min="9" max="9" width="16.140625" style="0" customWidth="1"/>
    <col min="10" max="10" width="15.00390625" style="0" customWidth="1"/>
    <col min="11" max="11" width="13.7109375" style="0" customWidth="1"/>
    <col min="12" max="12" width="16.8515625" style="0" customWidth="1"/>
  </cols>
  <sheetData>
    <row r="1" ht="24.75" customHeight="1">
      <c r="A1" s="6" t="s">
        <v>32</v>
      </c>
    </row>
    <row r="3" ht="12.75">
      <c r="L3" t="s">
        <v>9</v>
      </c>
    </row>
    <row r="4" spans="1:12" ht="39" customHeight="1">
      <c r="A4" s="41" t="s">
        <v>0</v>
      </c>
      <c r="B4" s="25" t="s">
        <v>1</v>
      </c>
      <c r="C4" s="25"/>
      <c r="D4" s="25"/>
      <c r="E4" s="25"/>
      <c r="F4" s="25"/>
      <c r="G4" s="15"/>
      <c r="H4" s="15"/>
      <c r="I4" s="15"/>
      <c r="J4" s="26" t="s">
        <v>7</v>
      </c>
      <c r="K4" s="24" t="s">
        <v>6</v>
      </c>
      <c r="L4" s="25" t="s">
        <v>8</v>
      </c>
    </row>
    <row r="5" spans="1:12" ht="210" customHeight="1">
      <c r="A5" s="42"/>
      <c r="B5" s="8" t="s">
        <v>18</v>
      </c>
      <c r="C5" s="8" t="s">
        <v>19</v>
      </c>
      <c r="D5" s="8" t="s">
        <v>20</v>
      </c>
      <c r="E5" s="9" t="s">
        <v>5</v>
      </c>
      <c r="F5" s="8" t="s">
        <v>26</v>
      </c>
      <c r="G5" s="8" t="s">
        <v>27</v>
      </c>
      <c r="H5" s="8"/>
      <c r="I5" s="8" t="s">
        <v>25</v>
      </c>
      <c r="J5" s="27"/>
      <c r="K5" s="24"/>
      <c r="L5" s="25"/>
    </row>
    <row r="6" ht="4.5" customHeight="1" hidden="1"/>
    <row r="7" ht="12.75" hidden="1"/>
    <row r="8" ht="0.75" customHeight="1"/>
    <row r="9" spans="1:12" ht="25.5" customHeight="1">
      <c r="A9" s="38" t="s">
        <v>34</v>
      </c>
      <c r="B9" s="4">
        <v>2635972.3</v>
      </c>
      <c r="C9" s="4">
        <v>1013835.5</v>
      </c>
      <c r="D9" s="4">
        <v>608301.3</v>
      </c>
      <c r="E9" s="4">
        <v>2134334.4</v>
      </c>
      <c r="F9" s="4" t="s">
        <v>22</v>
      </c>
      <c r="G9" s="4" t="s">
        <v>22</v>
      </c>
      <c r="H9" s="4" t="s">
        <v>22</v>
      </c>
      <c r="I9" s="4">
        <v>6081</v>
      </c>
      <c r="J9" s="11">
        <f>B9+C9+D9+E9+I9</f>
        <v>6398524.5</v>
      </c>
      <c r="K9" s="19">
        <f>L9/J9</f>
        <v>0.9517794610304298</v>
      </c>
      <c r="L9" s="11">
        <v>6089984.2</v>
      </c>
    </row>
    <row r="10" spans="1:12" ht="12.75" customHeight="1" hidden="1">
      <c r="A10" s="39"/>
      <c r="B10" s="4"/>
      <c r="C10" s="4"/>
      <c r="D10" s="4"/>
      <c r="E10" s="4"/>
      <c r="F10" s="4"/>
      <c r="G10" s="4"/>
      <c r="H10" s="4"/>
      <c r="I10" s="4"/>
      <c r="J10" s="4"/>
      <c r="K10" s="19"/>
      <c r="L10" s="4"/>
    </row>
    <row r="11" spans="1:12" ht="3.75" customHeight="1" hidden="1">
      <c r="A11" s="39"/>
      <c r="B11" s="4"/>
      <c r="C11" s="4"/>
      <c r="D11" s="4"/>
      <c r="E11" s="4"/>
      <c r="F11" s="4"/>
      <c r="G11" s="4"/>
      <c r="H11" s="4"/>
      <c r="I11" s="4"/>
      <c r="J11" s="4"/>
      <c r="K11" s="19"/>
      <c r="L11" s="4"/>
    </row>
    <row r="12" spans="1:12" ht="2.25" customHeight="1" hidden="1">
      <c r="A12" s="40"/>
      <c r="B12" s="4"/>
      <c r="C12" s="4"/>
      <c r="D12" s="4"/>
      <c r="E12" s="4"/>
      <c r="F12" s="4"/>
      <c r="G12" s="4"/>
      <c r="H12" s="4"/>
      <c r="I12" s="4"/>
      <c r="J12" s="4"/>
      <c r="K12" s="19"/>
      <c r="L12" s="4"/>
    </row>
    <row r="13" spans="1:12" ht="23.25" customHeight="1">
      <c r="A13" s="10" t="s">
        <v>21</v>
      </c>
      <c r="B13" s="4" t="s">
        <v>22</v>
      </c>
      <c r="C13" s="4" t="s">
        <v>22</v>
      </c>
      <c r="D13" s="4" t="s">
        <v>22</v>
      </c>
      <c r="E13" s="4" t="s">
        <v>22</v>
      </c>
      <c r="F13" s="4">
        <v>1582250</v>
      </c>
      <c r="G13" s="4">
        <v>9809950</v>
      </c>
      <c r="H13" s="4"/>
      <c r="I13" s="4">
        <v>0</v>
      </c>
      <c r="J13" s="4">
        <f>F13+G13+H13</f>
        <v>11392200</v>
      </c>
      <c r="K13" s="19">
        <f>L13/J13</f>
        <v>0.9643615807306753</v>
      </c>
      <c r="L13" s="11">
        <v>10986200</v>
      </c>
    </row>
  </sheetData>
  <sheetProtection/>
  <mergeCells count="6">
    <mergeCell ref="K4:K5"/>
    <mergeCell ref="L4:L5"/>
    <mergeCell ref="A9:A12"/>
    <mergeCell ref="A4:A5"/>
    <mergeCell ref="B4:F4"/>
    <mergeCell ref="J4:J5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kav</cp:lastModifiedBy>
  <cp:lastPrinted>2020-12-21T06:42:14Z</cp:lastPrinted>
  <dcterms:created xsi:type="dcterms:W3CDTF">1996-10-08T23:32:33Z</dcterms:created>
  <dcterms:modified xsi:type="dcterms:W3CDTF">2020-12-21T06:43:00Z</dcterms:modified>
  <cp:category/>
  <cp:version/>
  <cp:contentType/>
  <cp:contentStatus/>
</cp:coreProperties>
</file>