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M110" i="3" l="1"/>
  <c r="L110" i="3"/>
  <c r="K110" i="3"/>
  <c r="M120" i="3"/>
  <c r="M119" i="3"/>
  <c r="M118" i="3"/>
  <c r="M117" i="3"/>
  <c r="M116" i="3"/>
  <c r="M115" i="3"/>
  <c r="M113" i="3" s="1"/>
  <c r="L120" i="3"/>
  <c r="L119" i="3"/>
  <c r="L118" i="3"/>
  <c r="L117" i="3"/>
  <c r="L116" i="3"/>
  <c r="L115" i="3"/>
  <c r="K120" i="3"/>
  <c r="K119" i="3"/>
  <c r="K118" i="3"/>
  <c r="K117" i="3"/>
  <c r="K116" i="3"/>
  <c r="K115" i="3"/>
  <c r="M165" i="3"/>
  <c r="M164" i="3" s="1"/>
  <c r="L165" i="3"/>
  <c r="L164" i="3" s="1"/>
  <c r="L163" i="3" s="1"/>
  <c r="K165" i="3"/>
  <c r="M145" i="3"/>
  <c r="M144" i="3"/>
  <c r="L145" i="3"/>
  <c r="L144" i="3" s="1"/>
  <c r="L143" i="3" s="1"/>
  <c r="K145" i="3"/>
  <c r="K144" i="3" s="1"/>
  <c r="M128" i="3"/>
  <c r="M137" i="3"/>
  <c r="M138" i="3"/>
  <c r="L128" i="3"/>
  <c r="L137" i="3"/>
  <c r="L138" i="3"/>
  <c r="K128" i="3"/>
  <c r="K137" i="3"/>
  <c r="K138" i="3"/>
  <c r="K133" i="3"/>
  <c r="M127" i="3"/>
  <c r="M126" i="3" s="1"/>
  <c r="M125" i="3" s="1"/>
  <c r="M134" i="3"/>
  <c r="L134" i="3"/>
  <c r="L133" i="3" s="1"/>
  <c r="K134" i="3"/>
  <c r="K127" i="3"/>
  <c r="K126" i="3" s="1"/>
  <c r="K125" i="3" s="1"/>
  <c r="K131" i="3"/>
  <c r="K132" i="3"/>
  <c r="M130" i="3"/>
  <c r="L130" i="3"/>
  <c r="K130" i="3"/>
  <c r="K146" i="3"/>
  <c r="K148" i="3"/>
  <c r="K149" i="3"/>
  <c r="K150" i="3"/>
  <c r="K147" i="3" s="1"/>
  <c r="K151" i="3"/>
  <c r="K153" i="3"/>
  <c r="K65" i="3"/>
  <c r="K64" i="3"/>
  <c r="K63" i="3" s="1"/>
  <c r="K62" i="3" s="1"/>
  <c r="K66" i="3"/>
  <c r="K57" i="3"/>
  <c r="K56" i="3"/>
  <c r="K55" i="3"/>
  <c r="K54" i="3" s="1"/>
  <c r="K37" i="3"/>
  <c r="K38" i="3"/>
  <c r="K39" i="3"/>
  <c r="K40" i="3"/>
  <c r="K36" i="3" s="1"/>
  <c r="K41" i="3"/>
  <c r="K42" i="3"/>
  <c r="M31" i="3"/>
  <c r="M30" i="3" s="1"/>
  <c r="M32" i="3"/>
  <c r="M33" i="3"/>
  <c r="M34" i="3"/>
  <c r="M35" i="3"/>
  <c r="L31" i="3"/>
  <c r="L32" i="3"/>
  <c r="L33" i="3"/>
  <c r="L30" i="3" s="1"/>
  <c r="L34" i="3"/>
  <c r="L35" i="3"/>
  <c r="K31" i="3"/>
  <c r="K30" i="3" s="1"/>
  <c r="K32" i="3"/>
  <c r="K33" i="3"/>
  <c r="K34" i="3"/>
  <c r="K35" i="3"/>
  <c r="M37" i="3"/>
  <c r="M38" i="3"/>
  <c r="M39" i="3"/>
  <c r="M36" i="3" s="1"/>
  <c r="M40" i="3"/>
  <c r="M41" i="3"/>
  <c r="M42" i="3"/>
  <c r="L37" i="3"/>
  <c r="L38" i="3"/>
  <c r="L39" i="3"/>
  <c r="L40" i="3"/>
  <c r="L36" i="3" s="1"/>
  <c r="L41" i="3"/>
  <c r="L42" i="3"/>
  <c r="M20" i="3"/>
  <c r="M22" i="3"/>
  <c r="M25" i="3"/>
  <c r="M19" i="3" s="1"/>
  <c r="M21" i="3"/>
  <c r="M23" i="3"/>
  <c r="L20" i="3"/>
  <c r="L22" i="3"/>
  <c r="L19" i="3" s="1"/>
  <c r="L25" i="3"/>
  <c r="L21" i="3"/>
  <c r="L23" i="3"/>
  <c r="K20" i="3"/>
  <c r="K22" i="3"/>
  <c r="K25" i="3"/>
  <c r="K19" i="3" s="1"/>
  <c r="K21" i="3"/>
  <c r="K23" i="3"/>
  <c r="M15" i="3"/>
  <c r="M16" i="3"/>
  <c r="M14" i="3" s="1"/>
  <c r="M17" i="3"/>
  <c r="M18" i="3"/>
  <c r="L15" i="3"/>
  <c r="L16" i="3"/>
  <c r="L17" i="3"/>
  <c r="L18" i="3"/>
  <c r="L14" i="3"/>
  <c r="K15" i="3"/>
  <c r="K16" i="3"/>
  <c r="K14" i="3" s="1"/>
  <c r="K13" i="3" s="1"/>
  <c r="K17" i="3"/>
  <c r="K18" i="3"/>
  <c r="M184" i="3"/>
  <c r="L184" i="3"/>
  <c r="K184" i="3"/>
  <c r="M183" i="3"/>
  <c r="M182" i="3"/>
  <c r="L183" i="3"/>
  <c r="L182" i="3"/>
  <c r="L179" i="3" s="1"/>
  <c r="K183" i="3"/>
  <c r="K182" i="3"/>
  <c r="L127" i="3"/>
  <c r="L126" i="3" s="1"/>
  <c r="M131" i="3"/>
  <c r="L131" i="3"/>
  <c r="K129" i="3"/>
  <c r="M181" i="3"/>
  <c r="M179" i="3"/>
  <c r="L181" i="3"/>
  <c r="K181" i="3"/>
  <c r="K179" i="3"/>
  <c r="M186" i="3"/>
  <c r="M185" i="3"/>
  <c r="L186" i="3"/>
  <c r="L185" i="3"/>
  <c r="K186" i="3"/>
  <c r="K185" i="3"/>
  <c r="M177" i="3"/>
  <c r="M175" i="3" s="1"/>
  <c r="M178" i="3"/>
  <c r="L177" i="3"/>
  <c r="L178" i="3"/>
  <c r="L175" i="3"/>
  <c r="K177" i="3"/>
  <c r="K178" i="3"/>
  <c r="K175" i="3"/>
  <c r="M168" i="3"/>
  <c r="M167" i="3" s="1"/>
  <c r="M169" i="3"/>
  <c r="M170" i="3"/>
  <c r="L168" i="3"/>
  <c r="L167" i="3" s="1"/>
  <c r="L169" i="3"/>
  <c r="L170" i="3"/>
  <c r="K168" i="3"/>
  <c r="K167" i="3" s="1"/>
  <c r="K169" i="3"/>
  <c r="K170" i="3"/>
  <c r="M173" i="3"/>
  <c r="L173" i="3"/>
  <c r="K173" i="3"/>
  <c r="M172" i="3"/>
  <c r="L172" i="3"/>
  <c r="K172" i="3"/>
  <c r="M166" i="3"/>
  <c r="L166" i="3"/>
  <c r="K166" i="3"/>
  <c r="K164" i="3" s="1"/>
  <c r="M146" i="3"/>
  <c r="L146" i="3"/>
  <c r="M148" i="3"/>
  <c r="M147" i="3" s="1"/>
  <c r="M143" i="3" s="1"/>
  <c r="M149" i="3"/>
  <c r="M150" i="3"/>
  <c r="M151" i="3"/>
  <c r="L148" i="3"/>
  <c r="L149" i="3"/>
  <c r="L150" i="3"/>
  <c r="L151" i="3"/>
  <c r="L147" i="3"/>
  <c r="M157" i="3"/>
  <c r="M159" i="3"/>
  <c r="M155" i="3" s="1"/>
  <c r="M161" i="3"/>
  <c r="M162" i="3"/>
  <c r="L157" i="3"/>
  <c r="L159" i="3"/>
  <c r="L155" i="3" s="1"/>
  <c r="L161" i="3"/>
  <c r="L162" i="3"/>
  <c r="K157" i="3"/>
  <c r="K159" i="3"/>
  <c r="K155" i="3" s="1"/>
  <c r="K161" i="3"/>
  <c r="K162" i="3"/>
  <c r="M154" i="3"/>
  <c r="L154" i="3"/>
  <c r="K154" i="3"/>
  <c r="M153" i="3"/>
  <c r="L153" i="3"/>
  <c r="M142" i="3"/>
  <c r="L142" i="3"/>
  <c r="K142" i="3"/>
  <c r="M141" i="3"/>
  <c r="L141" i="3"/>
  <c r="K141" i="3"/>
  <c r="M140" i="3"/>
  <c r="M139" i="3" s="1"/>
  <c r="L140" i="3"/>
  <c r="L139" i="3" s="1"/>
  <c r="K140" i="3"/>
  <c r="K139" i="3"/>
  <c r="M136" i="3"/>
  <c r="L136" i="3"/>
  <c r="K136" i="3"/>
  <c r="M135" i="3"/>
  <c r="M133" i="3" s="1"/>
  <c r="L135" i="3"/>
  <c r="K135" i="3"/>
  <c r="M132" i="3"/>
  <c r="L132" i="3"/>
  <c r="M129" i="3"/>
  <c r="L129" i="3"/>
  <c r="M122" i="3"/>
  <c r="M121" i="3" s="1"/>
  <c r="M123" i="3"/>
  <c r="L122" i="3"/>
  <c r="L123" i="3"/>
  <c r="L121" i="3"/>
  <c r="K122" i="3"/>
  <c r="K123" i="3"/>
  <c r="K121" i="3"/>
  <c r="L124" i="3"/>
  <c r="M124" i="3"/>
  <c r="K124" i="3"/>
  <c r="M109" i="3"/>
  <c r="M108" i="3" s="1"/>
  <c r="M111" i="3"/>
  <c r="M112" i="3"/>
  <c r="M114" i="3"/>
  <c r="L109" i="3"/>
  <c r="L111" i="3"/>
  <c r="L112" i="3"/>
  <c r="L108" i="3"/>
  <c r="L114" i="3"/>
  <c r="L113" i="3" s="1"/>
  <c r="K109" i="3"/>
  <c r="K108" i="3" s="1"/>
  <c r="K107" i="3" s="1"/>
  <c r="K111" i="3"/>
  <c r="K112" i="3"/>
  <c r="K114" i="3"/>
  <c r="K113" i="3" s="1"/>
  <c r="M102" i="3"/>
  <c r="M103" i="3"/>
  <c r="M101" i="3" s="1"/>
  <c r="M104" i="3"/>
  <c r="M105" i="3"/>
  <c r="L102" i="3"/>
  <c r="L103" i="3"/>
  <c r="L101" i="3" s="1"/>
  <c r="L104" i="3"/>
  <c r="L105" i="3"/>
  <c r="K102" i="3"/>
  <c r="K101" i="3" s="1"/>
  <c r="K103" i="3"/>
  <c r="K104" i="3"/>
  <c r="K105" i="3"/>
  <c r="M100" i="3"/>
  <c r="L100" i="3"/>
  <c r="K100" i="3"/>
  <c r="M99" i="3"/>
  <c r="L99" i="3"/>
  <c r="K99" i="3"/>
  <c r="M98" i="3"/>
  <c r="M97" i="3" s="1"/>
  <c r="M96" i="3" s="1"/>
  <c r="L98" i="3"/>
  <c r="L97" i="3" s="1"/>
  <c r="L96" i="3" s="1"/>
  <c r="K98" i="3"/>
  <c r="K97" i="3" s="1"/>
  <c r="K96" i="3" s="1"/>
  <c r="M95" i="3"/>
  <c r="L95" i="3"/>
  <c r="K95" i="3"/>
  <c r="M94" i="3"/>
  <c r="M93" i="3" s="1"/>
  <c r="L94" i="3"/>
  <c r="L93" i="3" s="1"/>
  <c r="K94" i="3"/>
  <c r="K93" i="3" s="1"/>
  <c r="M92" i="3"/>
  <c r="L92" i="3"/>
  <c r="K92" i="3"/>
  <c r="M91" i="3"/>
  <c r="M90" i="3" s="1"/>
  <c r="L91" i="3"/>
  <c r="L90" i="3" s="1"/>
  <c r="L89" i="3" s="1"/>
  <c r="K91" i="3"/>
  <c r="K90" i="3"/>
  <c r="M87" i="3"/>
  <c r="M86" i="3" s="1"/>
  <c r="M88" i="3"/>
  <c r="L87" i="3"/>
  <c r="L86" i="3" s="1"/>
  <c r="L88" i="3"/>
  <c r="K87" i="3"/>
  <c r="K88" i="3"/>
  <c r="K86" i="3"/>
  <c r="M85" i="3"/>
  <c r="L85" i="3"/>
  <c r="K85" i="3"/>
  <c r="K83" i="3" s="1"/>
  <c r="K82" i="3" s="1"/>
  <c r="M84" i="3"/>
  <c r="M83" i="3" s="1"/>
  <c r="M82" i="3" s="1"/>
  <c r="L84" i="3"/>
  <c r="K84" i="3"/>
  <c r="L83" i="3"/>
  <c r="M81" i="3"/>
  <c r="L81" i="3"/>
  <c r="K81" i="3"/>
  <c r="M80" i="3"/>
  <c r="L80" i="3"/>
  <c r="K80" i="3"/>
  <c r="M79" i="3"/>
  <c r="M77" i="3" s="1"/>
  <c r="L79" i="3"/>
  <c r="K79" i="3"/>
  <c r="M78" i="3"/>
  <c r="L78" i="3"/>
  <c r="L77" i="3" s="1"/>
  <c r="K78" i="3"/>
  <c r="K77" i="3" s="1"/>
  <c r="M76" i="3"/>
  <c r="L76" i="3"/>
  <c r="K76" i="3"/>
  <c r="M75" i="3"/>
  <c r="M73" i="3" s="1"/>
  <c r="M72" i="3" s="1"/>
  <c r="L75" i="3"/>
  <c r="K75" i="3"/>
  <c r="M74" i="3"/>
  <c r="L74" i="3"/>
  <c r="L73" i="3" s="1"/>
  <c r="L72" i="3" s="1"/>
  <c r="K74" i="3"/>
  <c r="K73" i="3" s="1"/>
  <c r="K72" i="3" s="1"/>
  <c r="M71" i="3"/>
  <c r="L71" i="3"/>
  <c r="K71" i="3"/>
  <c r="M70" i="3"/>
  <c r="L70" i="3"/>
  <c r="K70" i="3"/>
  <c r="M69" i="3"/>
  <c r="L69" i="3"/>
  <c r="K69" i="3"/>
  <c r="K67" i="3" s="1"/>
  <c r="M68" i="3"/>
  <c r="M67" i="3" s="1"/>
  <c r="L68" i="3"/>
  <c r="K68" i="3"/>
  <c r="L67" i="3"/>
  <c r="M66" i="3"/>
  <c r="L66" i="3"/>
  <c r="M65" i="3"/>
  <c r="L65" i="3"/>
  <c r="M64" i="3"/>
  <c r="L64" i="3"/>
  <c r="L63" i="3" s="1"/>
  <c r="L62" i="3" s="1"/>
  <c r="M63" i="3"/>
  <c r="M62" i="3" s="1"/>
  <c r="M61" i="3"/>
  <c r="L61" i="3"/>
  <c r="K61" i="3"/>
  <c r="M60" i="3"/>
  <c r="L60" i="3"/>
  <c r="K60" i="3"/>
  <c r="M59" i="3"/>
  <c r="M58" i="3" s="1"/>
  <c r="L59" i="3"/>
  <c r="L58" i="3" s="1"/>
  <c r="K59" i="3"/>
  <c r="K58" i="3"/>
  <c r="M57" i="3"/>
  <c r="L57" i="3"/>
  <c r="M56" i="3"/>
  <c r="M55" i="3" s="1"/>
  <c r="L56" i="3"/>
  <c r="L55" i="3" s="1"/>
  <c r="M49" i="3"/>
  <c r="M50" i="3"/>
  <c r="M51" i="3"/>
  <c r="M48" i="3" s="1"/>
  <c r="M53" i="3"/>
  <c r="M52" i="3"/>
  <c r="L49" i="3"/>
  <c r="L48" i="3" s="1"/>
  <c r="L50" i="3"/>
  <c r="L51" i="3"/>
  <c r="L53" i="3"/>
  <c r="L52" i="3"/>
  <c r="K49" i="3"/>
  <c r="K50" i="3"/>
  <c r="K48" i="3" s="1"/>
  <c r="K51" i="3"/>
  <c r="K53" i="3"/>
  <c r="K52" i="3"/>
  <c r="M47" i="3"/>
  <c r="L47" i="3"/>
  <c r="K47" i="3"/>
  <c r="M46" i="3"/>
  <c r="M44" i="3" s="1"/>
  <c r="M43" i="3" s="1"/>
  <c r="L46" i="3"/>
  <c r="K46" i="3"/>
  <c r="M45" i="3"/>
  <c r="L45" i="3"/>
  <c r="L44" i="3" s="1"/>
  <c r="K45" i="3"/>
  <c r="K44" i="3" s="1"/>
  <c r="K43" i="3" s="1"/>
  <c r="M27" i="3"/>
  <c r="M28" i="3"/>
  <c r="M26" i="3"/>
  <c r="L27" i="3"/>
  <c r="L26" i="3" s="1"/>
  <c r="L28" i="3"/>
  <c r="K27" i="3"/>
  <c r="K26" i="3" s="1"/>
  <c r="K28" i="3"/>
  <c r="K163" i="3" l="1"/>
  <c r="M29" i="3"/>
  <c r="L54" i="3"/>
  <c r="M89" i="3"/>
  <c r="L107" i="3"/>
  <c r="M13" i="3"/>
  <c r="L29" i="3"/>
  <c r="M163" i="3"/>
  <c r="K143" i="3"/>
  <c r="L82" i="3"/>
  <c r="M107" i="3"/>
  <c r="L125" i="3"/>
  <c r="L43" i="3"/>
  <c r="M54" i="3"/>
  <c r="K89" i="3"/>
  <c r="L13" i="3"/>
  <c r="K29" i="3"/>
</calcChain>
</file>

<file path=xl/sharedStrings.xml><?xml version="1.0" encoding="utf-8"?>
<sst xmlns="http://schemas.openxmlformats.org/spreadsheetml/2006/main" count="318" uniqueCount="90">
  <si>
    <t>Наименование учреждения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</si>
  <si>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</si>
  <si>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</si>
  <si>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2018 год (1-й год плано-вого периода)</t>
  </si>
  <si>
    <t>2019 год (2-й год плано-вого периода)</t>
  </si>
  <si>
    <t>Значение показателя объема муниципальной услуги (количество обучающихся)</t>
  </si>
  <si>
    <t xml:space="preserve">Наименование муниципальной услуги </t>
  </si>
  <si>
    <t>Базовый норматив затрат на единицу объема</t>
  </si>
  <si>
    <t>Нормативные затраты на оказание муниципальной услуги (работы)</t>
  </si>
  <si>
    <t>2017 год</t>
  </si>
  <si>
    <t>2018 год</t>
  </si>
  <si>
    <t>2019 год</t>
  </si>
  <si>
    <t>рублях</t>
  </si>
  <si>
    <t>2017 год (очередной финансовый год)</t>
  </si>
  <si>
    <t>МАДОУ № 4 "Родничок" г.Валдай</t>
  </si>
  <si>
    <t xml:space="preserve">Реализация основных общеобразовательных программ дошкольного образования </t>
  </si>
  <si>
    <t>обучающиеся за исключением обучающихся с ограниченными возможностями здоровья и детей -инвалидов              от 1 года до 3 лет</t>
  </si>
  <si>
    <t xml:space="preserve">от 3 лет до 8 лет </t>
  </si>
  <si>
    <t xml:space="preserve">Присмотр и уход </t>
  </si>
  <si>
    <t>очная</t>
  </si>
  <si>
    <t>группа поного дня</t>
  </si>
  <si>
    <t>физические лица за исключением льготных категорий                                 от 1 года до 3 лет</t>
  </si>
  <si>
    <t>от 1 года до 3 лет</t>
  </si>
  <si>
    <t>группа кратковременного пребывания</t>
  </si>
  <si>
    <t>МАДОУ № 5 "Светлячок" г.Валдай</t>
  </si>
  <si>
    <t>физические лица за исключением льготных категорий                                 от 3 лет до 8 лет</t>
  </si>
  <si>
    <t>обучающиеся за исключением обучающихся с ограниченными возможностями здоровья и детей-инвалидов              от 3 лет до 8 лет</t>
  </si>
  <si>
    <t>МАДОУ № 7 "Солнышко" г.Валдай</t>
  </si>
  <si>
    <t>обучающиеся с ограниченными возможностями здоровья             от 3 лет года до 8 лет</t>
  </si>
  <si>
    <t>дети-инвалиды                     от 3 лет до 8 лет</t>
  </si>
  <si>
    <t>МАДОУ № 8 "Теремок" г.Валдай</t>
  </si>
  <si>
    <t>МАДОУ № 11 "Колосок" г.Валдай</t>
  </si>
  <si>
    <t>МАДОУ № 12 "Ёлочка" г.Валдай</t>
  </si>
  <si>
    <t>МАДОУ № 13 "Дельфин" г.Валдай</t>
  </si>
  <si>
    <t>МАДОУ № 3 "Ягодка" д.Ивантеево</t>
  </si>
  <si>
    <t>МАДОУ № 14 "Берёзка" с.Яжелбицы</t>
  </si>
  <si>
    <t>МАДОУ № 17 "Алёнушка" с.Едрово</t>
  </si>
  <si>
    <t xml:space="preserve">МАОУ "СШ № 1 им.М. Аверина" </t>
  </si>
  <si>
    <t xml:space="preserve">Реализация основных общеобразовательных программ начального общего образования </t>
  </si>
  <si>
    <t xml:space="preserve">обучающиеся с ограниченными возможностями здоровья           </t>
  </si>
  <si>
    <t xml:space="preserve">обучающиеся за исключением обучающихся с ограниченными возможностями здоровья и детей-инвалидов       </t>
  </si>
  <si>
    <t>дети-инвалиды (проходящие обучение по состоянию здоровья на дому)</t>
  </si>
  <si>
    <t>Реализация основных общеобразовательных программ основного общего образования</t>
  </si>
  <si>
    <t xml:space="preserve">обучающиеся с ограниченными возможностями здоровья (проходящие обучение по состоянию здоровья на дому)        </t>
  </si>
  <si>
    <t>очная с применением дистанционных технологий</t>
  </si>
  <si>
    <t xml:space="preserve">обучающиеся за исключением обучающихся с ограниченными возможностями здоровья и детей-инвалидов (проходящие по состоянию здоровья на дому)       </t>
  </si>
  <si>
    <t>Реализация основных общеобразовательных программ среднего общего образования</t>
  </si>
  <si>
    <t xml:space="preserve">обучающиеся за исключением обучающихся с ограниченными возможностями здоровья и детей-инвалидов     </t>
  </si>
  <si>
    <t xml:space="preserve">очная </t>
  </si>
  <si>
    <t>Организация отдыха детей и молодёжи</t>
  </si>
  <si>
    <t>в каникулярное время</t>
  </si>
  <si>
    <t>МАОУ "СШ № 2 г.Валдай"</t>
  </si>
  <si>
    <t xml:space="preserve">обучающиеся с ограниченными возможностями здоровья  по адаптированной программе    </t>
  </si>
  <si>
    <t>обучающиеся с ограниченными возможностями здоровья</t>
  </si>
  <si>
    <t>обучающиеся с ограниченными возможностями здоровья  по адаптированной программе (проходящие обучение по состоянию здоровья на дому)</t>
  </si>
  <si>
    <t xml:space="preserve">обучающиеся за исключением обучающихся с ограниченными возможностями здоровья и детей-инвалидов (проходящие обучение по состоянию здоровья на дому)      </t>
  </si>
  <si>
    <t xml:space="preserve">обучающиеся с ограниченными возможностями здоровья  по адаптированной программе (проходящие по состоянию здоровья на дому)   </t>
  </si>
  <si>
    <t>МАОУ "СШ № 4 с.Яжелбицы"</t>
  </si>
  <si>
    <t>МАОУ "Гимназия" г.Валдай</t>
  </si>
  <si>
    <t>МАОУ "СШ № 7 д.Ивантеево"</t>
  </si>
  <si>
    <t>МАОУДО Центр "Пульс" г.Валдай</t>
  </si>
  <si>
    <t>Реализация дополнительных общеразвивающих программ</t>
  </si>
  <si>
    <t>МАУ МЦ "Юность"</t>
  </si>
  <si>
    <t>МБУ "ЦОМСО"</t>
  </si>
  <si>
    <t>Организация мероприятий в сфере молодёжной политики,направленных на формирование системы развития талантливой и инициативной молодёжи,создание условий для самореализации подростков и молодёжи, развитие творческого,профессионального, интеллеутуального потенциалов подростков и молодёжи</t>
  </si>
  <si>
    <t>физические лица от 14 до 30 лет</t>
  </si>
  <si>
    <t>количество мероприятий</t>
  </si>
  <si>
    <t>Организация мероприятий в сфере молодёжной политики,направленных на вовлечение молодёжи в инновационную, предпринимательскую, добровольческую деятельность, а также развитие гражданской активности молодёжи и формирование здорового образа жизни</t>
  </si>
  <si>
    <t>Организация мероприятий в сфере молодёжной политики, направленных на гражданское и патриотическое воспитание молодёжи, воспитание толерантности в молодежной среде</t>
  </si>
  <si>
    <t xml:space="preserve">физические лица </t>
  </si>
  <si>
    <t>Административное обеспечение деятельности организации</t>
  </si>
  <si>
    <t>количество отчетов</t>
  </si>
  <si>
    <t>управление муниципальными финансами,ведение бухгалтерского (бюджетного) учёта , составление и представление бухгалтерской (финансовой) отчётности, проведение мониторинга</t>
  </si>
  <si>
    <t>село от 1 года до 3 лет</t>
  </si>
  <si>
    <t xml:space="preserve">село от 3 лет до 8 лет </t>
  </si>
  <si>
    <t>от 1 до 3 лет село</t>
  </si>
  <si>
    <t xml:space="preserve"> от 1 года до 3 лет село</t>
  </si>
  <si>
    <t>от 3 лет до 8 лет село</t>
  </si>
  <si>
    <t xml:space="preserve">     от 1 года до 3 лет село</t>
  </si>
  <si>
    <t>обучающиеся за исключением обучающихся с ограниченными возможностями здоровья и детей-инвалидов  село</t>
  </si>
  <si>
    <t xml:space="preserve">обучающиеся за исключением обучающихся с ограниченными возможностями здоровья и детей-инвалидов   город    </t>
  </si>
  <si>
    <t xml:space="preserve">обучающиеся с ограниченными возможностями здоровья    </t>
  </si>
  <si>
    <t xml:space="preserve">обучающиеся с ограниченными возможностями здоровья  город         </t>
  </si>
  <si>
    <t xml:space="preserve">обучающиеся с ограниченными возможностями здоровья  село         </t>
  </si>
  <si>
    <t xml:space="preserve">обучающиеся за исключением обучающихся с ограниченными возможностями здоровья и детей-инвалидов  город     </t>
  </si>
  <si>
    <t xml:space="preserve">обучающиеся за исключением обучающихся с ограниченными возможностями здоровья и детей-инвалидов село  </t>
  </si>
  <si>
    <t xml:space="preserve">обучающиеся с ограниченными возможностями здоровья село           </t>
  </si>
  <si>
    <t>Нормативные затраты на оказание муниципальных услуг (выполнение работ, оказываемых учреждениями, подведомственными муниципальному казенному комитету образования Администрации Валдайского муниципального района  на 2017- 2019 гг</t>
  </si>
  <si>
    <t>Утверждены</t>
  </si>
  <si>
    <t>постановлением Администрации муниципального района от 27.06.2017  №1192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</si>
</sst>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0.0"/>
  </numFmts>
  <fonts count="5" x14ac:knownFonts="1">
    <font>
      <sz val="10"/>
      <name val="Arial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2" fillId="5" borderId="2" xfId="0" applyFont="1" applyFill="1" applyBorder="1"/>
    <xf numFmtId="0" fontId="2" fillId="0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2" fillId="8" borderId="2" xfId="0" applyFont="1" applyFill="1" applyBorder="1"/>
    <xf numFmtId="0" fontId="2" fillId="9" borderId="2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1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2" borderId="0" xfId="0" applyFont="1" applyFill="1"/>
    <xf numFmtId="192" fontId="2" fillId="0" borderId="2" xfId="0" applyNumberFormat="1" applyFont="1" applyBorder="1"/>
    <xf numFmtId="1" fontId="2" fillId="0" borderId="2" xfId="0" applyNumberFormat="1" applyFont="1" applyBorder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9" borderId="2" xfId="0" applyFont="1" applyFill="1" applyBorder="1" applyAlignment="1">
      <alignment horizontal="center" vertical="top" wrapText="1"/>
    </xf>
    <xf numFmtId="0" fontId="2" fillId="9" borderId="1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top" wrapText="1"/>
    </xf>
    <xf numFmtId="0" fontId="3" fillId="10" borderId="7" xfId="0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view="pageBreakPreview" zoomScale="60" zoomScaleNormal="100" workbookViewId="0">
      <selection activeCell="A4" sqref="A4:M4"/>
    </sheetView>
  </sheetViews>
  <sheetFormatPr defaultRowHeight="13.2" x14ac:dyDescent="0.25"/>
  <cols>
    <col min="1" max="1" width="17.5546875" customWidth="1"/>
    <col min="2" max="2" width="20.5546875" customWidth="1"/>
    <col min="4" max="4" width="8.6640625" customWidth="1"/>
    <col min="5" max="5" width="6.88671875" customWidth="1"/>
    <col min="6" max="6" width="15" customWidth="1"/>
    <col min="7" max="7" width="10" customWidth="1"/>
    <col min="8" max="8" width="9.6640625" customWidth="1"/>
    <col min="9" max="9" width="10.109375" customWidth="1"/>
    <col min="10" max="10" width="16.5546875" customWidth="1"/>
    <col min="11" max="11" width="17.33203125" customWidth="1"/>
    <col min="12" max="12" width="17.88671875" customWidth="1"/>
    <col min="13" max="13" width="17.5546875" customWidth="1"/>
  </cols>
  <sheetData>
    <row r="1" spans="1:13" ht="30" customHeight="1" x14ac:dyDescent="0.25">
      <c r="H1" s="103" t="s">
        <v>88</v>
      </c>
      <c r="I1" s="104"/>
      <c r="J1" s="104"/>
      <c r="K1" s="104"/>
      <c r="L1" s="104"/>
      <c r="M1" s="104"/>
    </row>
    <row r="2" spans="1:13" ht="30" customHeight="1" x14ac:dyDescent="0.25">
      <c r="H2" s="32"/>
      <c r="I2" s="104" t="s">
        <v>89</v>
      </c>
      <c r="J2" s="104"/>
      <c r="K2" s="104"/>
      <c r="L2" s="104"/>
      <c r="M2" s="104"/>
    </row>
    <row r="3" spans="1:13" ht="9.75" customHeight="1" x14ac:dyDescent="0.25">
      <c r="H3" s="32"/>
      <c r="I3" s="104"/>
      <c r="J3" s="104"/>
      <c r="K3" s="104"/>
      <c r="L3" s="104"/>
      <c r="M3" s="104"/>
    </row>
    <row r="4" spans="1:13" ht="65.25" customHeight="1" x14ac:dyDescent="0.3">
      <c r="A4" s="105" t="s">
        <v>87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6" spans="1:13" x14ac:dyDescent="0.25">
      <c r="M6" t="s">
        <v>12</v>
      </c>
    </row>
    <row r="7" spans="1:13" ht="61.5" customHeight="1" x14ac:dyDescent="0.25">
      <c r="A7" s="54" t="s">
        <v>0</v>
      </c>
      <c r="B7" s="54" t="s">
        <v>6</v>
      </c>
      <c r="C7" s="47" t="s">
        <v>1</v>
      </c>
      <c r="D7" s="47"/>
      <c r="E7" s="47"/>
      <c r="F7" s="47" t="s">
        <v>2</v>
      </c>
      <c r="G7" s="47" t="s">
        <v>5</v>
      </c>
      <c r="H7" s="47"/>
      <c r="I7" s="47"/>
      <c r="J7" s="69" t="s">
        <v>7</v>
      </c>
      <c r="K7" s="69" t="s">
        <v>8</v>
      </c>
      <c r="L7" s="70"/>
      <c r="M7" s="71"/>
    </row>
    <row r="8" spans="1:13" ht="30.75" customHeight="1" x14ac:dyDescent="0.25">
      <c r="A8" s="55"/>
      <c r="B8" s="55"/>
      <c r="C8" s="47"/>
      <c r="D8" s="47"/>
      <c r="E8" s="47"/>
      <c r="F8" s="47"/>
      <c r="G8" s="47"/>
      <c r="H8" s="47"/>
      <c r="I8" s="47"/>
      <c r="J8" s="78"/>
      <c r="K8" s="72"/>
      <c r="L8" s="73"/>
      <c r="M8" s="74"/>
    </row>
    <row r="9" spans="1:13" ht="25.5" hidden="1" customHeight="1" thickBot="1" x14ac:dyDescent="0.3">
      <c r="A9" s="55"/>
      <c r="B9" s="55"/>
      <c r="C9" s="47"/>
      <c r="D9" s="47"/>
      <c r="E9" s="47"/>
      <c r="F9" s="47"/>
      <c r="G9" s="2"/>
      <c r="H9" s="2"/>
      <c r="I9" s="2"/>
      <c r="J9" s="78"/>
      <c r="K9" s="3"/>
      <c r="L9" s="3"/>
      <c r="M9" s="3"/>
    </row>
    <row r="10" spans="1:13" ht="93" customHeight="1" x14ac:dyDescent="0.25">
      <c r="A10" s="56"/>
      <c r="B10" s="56"/>
      <c r="C10" s="47"/>
      <c r="D10" s="47"/>
      <c r="E10" s="47"/>
      <c r="F10" s="47"/>
      <c r="G10" s="2" t="s">
        <v>13</v>
      </c>
      <c r="H10" s="2" t="s">
        <v>3</v>
      </c>
      <c r="I10" s="2" t="s">
        <v>4</v>
      </c>
      <c r="J10" s="72"/>
      <c r="K10" s="4" t="s">
        <v>9</v>
      </c>
      <c r="L10" s="4" t="s">
        <v>10</v>
      </c>
      <c r="M10" s="4" t="s">
        <v>11</v>
      </c>
    </row>
    <row r="11" spans="1:13" ht="0.75" hidden="1" customHeight="1" x14ac:dyDescent="0.25">
      <c r="A11" s="3"/>
      <c r="B11" s="3"/>
      <c r="C11" s="47"/>
      <c r="D11" s="47"/>
      <c r="E11" s="47"/>
      <c r="F11" s="2"/>
      <c r="G11" s="5"/>
      <c r="H11" s="5"/>
      <c r="I11" s="5"/>
      <c r="J11" s="6"/>
      <c r="K11" s="6"/>
      <c r="L11" s="6"/>
      <c r="M11" s="6"/>
    </row>
    <row r="12" spans="1:13" x14ac:dyDescent="0.25">
      <c r="A12" s="6">
        <v>1</v>
      </c>
      <c r="B12" s="6">
        <v>2</v>
      </c>
      <c r="C12" s="47">
        <v>3</v>
      </c>
      <c r="D12" s="47"/>
      <c r="E12" s="47"/>
      <c r="F12" s="2">
        <v>4</v>
      </c>
      <c r="G12" s="2">
        <v>5</v>
      </c>
      <c r="H12" s="2">
        <v>6</v>
      </c>
      <c r="I12" s="2">
        <v>7</v>
      </c>
      <c r="J12" s="6">
        <v>8</v>
      </c>
      <c r="K12" s="6">
        <v>9</v>
      </c>
      <c r="L12" s="6">
        <v>10</v>
      </c>
      <c r="M12" s="6">
        <v>11</v>
      </c>
    </row>
    <row r="13" spans="1:13" ht="24" customHeight="1" x14ac:dyDescent="0.25">
      <c r="A13" s="77" t="s">
        <v>14</v>
      </c>
      <c r="B13" s="75"/>
      <c r="C13" s="76"/>
      <c r="D13" s="76"/>
      <c r="E13" s="76"/>
      <c r="F13" s="76"/>
      <c r="G13" s="76"/>
      <c r="H13" s="76"/>
      <c r="I13" s="76"/>
      <c r="J13" s="76"/>
      <c r="K13" s="10">
        <f>K14+K19</f>
        <v>12074784.709999999</v>
      </c>
      <c r="L13" s="10">
        <f>L14+L19</f>
        <v>12074784.709999999</v>
      </c>
      <c r="M13" s="10">
        <f>M14+M19</f>
        <v>12074784.709999999</v>
      </c>
    </row>
    <row r="14" spans="1:13" ht="26.25" customHeight="1" x14ac:dyDescent="0.25">
      <c r="A14" s="77"/>
      <c r="B14" s="54" t="s">
        <v>15</v>
      </c>
      <c r="C14" s="38"/>
      <c r="D14" s="37"/>
      <c r="E14" s="37"/>
      <c r="F14" s="37"/>
      <c r="G14" s="37"/>
      <c r="H14" s="37"/>
      <c r="I14" s="37"/>
      <c r="J14" s="36"/>
      <c r="K14" s="6">
        <f>K15+K16+K17+K18</f>
        <v>9918782.0299999993</v>
      </c>
      <c r="L14" s="6">
        <f>L15+L16+L17+L18</f>
        <v>9918782.0299999993</v>
      </c>
      <c r="M14" s="6">
        <f>M15+M16+M17+M18</f>
        <v>9918782.0299999993</v>
      </c>
    </row>
    <row r="15" spans="1:13" ht="56.25" customHeight="1" x14ac:dyDescent="0.25">
      <c r="A15" s="77"/>
      <c r="B15" s="55"/>
      <c r="C15" s="33" t="s">
        <v>16</v>
      </c>
      <c r="D15" s="33"/>
      <c r="E15" s="33"/>
      <c r="F15" s="6" t="s">
        <v>19</v>
      </c>
      <c r="G15" s="6">
        <v>67</v>
      </c>
      <c r="H15" s="6">
        <v>67</v>
      </c>
      <c r="I15" s="6">
        <v>67</v>
      </c>
      <c r="J15" s="6">
        <v>55610.59</v>
      </c>
      <c r="K15" s="6">
        <f>G15*J15</f>
        <v>3725909.53</v>
      </c>
      <c r="L15" s="6">
        <f>H15*J15</f>
        <v>3725909.53</v>
      </c>
      <c r="M15" s="6">
        <f>I15*J15</f>
        <v>3725909.53</v>
      </c>
    </row>
    <row r="16" spans="1:13" ht="24" customHeight="1" x14ac:dyDescent="0.25">
      <c r="A16" s="77"/>
      <c r="B16" s="55"/>
      <c r="C16" s="39" t="s">
        <v>73</v>
      </c>
      <c r="D16" s="40"/>
      <c r="E16" s="35"/>
      <c r="F16" s="6" t="s">
        <v>19</v>
      </c>
      <c r="G16" s="6">
        <v>6</v>
      </c>
      <c r="H16" s="6">
        <v>6</v>
      </c>
      <c r="I16" s="6">
        <v>6</v>
      </c>
      <c r="J16" s="6">
        <v>78238.259999999995</v>
      </c>
      <c r="K16" s="6">
        <f>G16*J16</f>
        <v>469429.55999999994</v>
      </c>
      <c r="L16" s="6">
        <f>H16*J16</f>
        <v>469429.55999999994</v>
      </c>
      <c r="M16" s="6">
        <f>I16*J16</f>
        <v>469429.55999999994</v>
      </c>
    </row>
    <row r="17" spans="1:13" ht="27" customHeight="1" x14ac:dyDescent="0.25">
      <c r="A17" s="77"/>
      <c r="B17" s="55"/>
      <c r="C17" s="34" t="s">
        <v>74</v>
      </c>
      <c r="D17" s="34"/>
      <c r="E17" s="34"/>
      <c r="F17" s="6" t="s">
        <v>19</v>
      </c>
      <c r="G17" s="6">
        <v>31</v>
      </c>
      <c r="H17" s="6">
        <v>31</v>
      </c>
      <c r="I17" s="6">
        <v>31</v>
      </c>
      <c r="J17" s="6">
        <v>67163.81</v>
      </c>
      <c r="K17" s="6">
        <f>G17*J17</f>
        <v>2082078.1099999999</v>
      </c>
      <c r="L17" s="6">
        <f>H17*J17</f>
        <v>2082078.1099999999</v>
      </c>
      <c r="M17" s="6">
        <f>I17*J17</f>
        <v>2082078.1099999999</v>
      </c>
    </row>
    <row r="18" spans="1:13" ht="21.75" customHeight="1" x14ac:dyDescent="0.25">
      <c r="A18" s="77"/>
      <c r="B18" s="56"/>
      <c r="C18" s="34" t="s">
        <v>17</v>
      </c>
      <c r="D18" s="34"/>
      <c r="E18" s="34"/>
      <c r="F18" s="6" t="s">
        <v>19</v>
      </c>
      <c r="G18" s="6">
        <v>73</v>
      </c>
      <c r="H18" s="6">
        <v>73</v>
      </c>
      <c r="I18" s="6">
        <v>73</v>
      </c>
      <c r="J18" s="6">
        <v>49881.71</v>
      </c>
      <c r="K18" s="6">
        <f>G18*J18</f>
        <v>3641364.83</v>
      </c>
      <c r="L18" s="6">
        <f>H18*J18</f>
        <v>3641364.83</v>
      </c>
      <c r="M18" s="6">
        <f>I18*J18</f>
        <v>3641364.83</v>
      </c>
    </row>
    <row r="19" spans="1:13" ht="21.75" customHeight="1" x14ac:dyDescent="0.25">
      <c r="A19" s="77"/>
      <c r="B19" s="54" t="s">
        <v>18</v>
      </c>
      <c r="C19" s="38"/>
      <c r="D19" s="37"/>
      <c r="E19" s="37"/>
      <c r="F19" s="37"/>
      <c r="G19" s="37"/>
      <c r="H19" s="37"/>
      <c r="I19" s="37"/>
      <c r="J19" s="36"/>
      <c r="K19" s="6">
        <f>K20+K22+K25+K21+K23</f>
        <v>2156002.6799999997</v>
      </c>
      <c r="L19" s="6">
        <f>L20+L22+L25+L21+L23</f>
        <v>2156002.6799999997</v>
      </c>
      <c r="M19" s="6">
        <f>M20+M22+M25+M21+M23</f>
        <v>2156002.6799999997</v>
      </c>
    </row>
    <row r="20" spans="1:13" ht="39.75" customHeight="1" x14ac:dyDescent="0.25">
      <c r="A20" s="77"/>
      <c r="B20" s="55"/>
      <c r="C20" s="33" t="s">
        <v>21</v>
      </c>
      <c r="D20" s="33"/>
      <c r="E20" s="33"/>
      <c r="F20" s="11" t="s">
        <v>20</v>
      </c>
      <c r="G20" s="6">
        <v>67</v>
      </c>
      <c r="H20" s="6">
        <v>67</v>
      </c>
      <c r="I20" s="6">
        <v>67</v>
      </c>
      <c r="J20" s="6">
        <v>10972.02</v>
      </c>
      <c r="K20" s="6">
        <f>G20*J20</f>
        <v>735125.34000000008</v>
      </c>
      <c r="L20" s="6">
        <f>H20*J20</f>
        <v>735125.34000000008</v>
      </c>
      <c r="M20" s="6">
        <f>I20*J20</f>
        <v>735125.34000000008</v>
      </c>
    </row>
    <row r="21" spans="1:13" ht="27" customHeight="1" x14ac:dyDescent="0.25">
      <c r="A21" s="77"/>
      <c r="B21" s="55"/>
      <c r="C21" s="39" t="s">
        <v>75</v>
      </c>
      <c r="D21" s="40"/>
      <c r="E21" s="35"/>
      <c r="F21" s="11" t="s">
        <v>20</v>
      </c>
      <c r="G21" s="6">
        <v>6</v>
      </c>
      <c r="H21" s="6">
        <v>6</v>
      </c>
      <c r="I21" s="6">
        <v>6</v>
      </c>
      <c r="J21" s="6">
        <v>14527.63</v>
      </c>
      <c r="K21" s="6">
        <f>G21*J21</f>
        <v>87165.78</v>
      </c>
      <c r="L21" s="6">
        <f>H21*J21</f>
        <v>87165.78</v>
      </c>
      <c r="M21" s="6">
        <f>I21*J21</f>
        <v>87165.78</v>
      </c>
    </row>
    <row r="22" spans="1:13" ht="23.25" customHeight="1" x14ac:dyDescent="0.25">
      <c r="A22" s="77"/>
      <c r="B22" s="55"/>
      <c r="C22" s="34" t="s">
        <v>17</v>
      </c>
      <c r="D22" s="34"/>
      <c r="E22" s="34"/>
      <c r="F22" s="11" t="s">
        <v>20</v>
      </c>
      <c r="G22" s="6">
        <v>73</v>
      </c>
      <c r="H22" s="6">
        <v>73</v>
      </c>
      <c r="I22" s="6">
        <v>73</v>
      </c>
      <c r="J22" s="6">
        <v>9664.9699999999993</v>
      </c>
      <c r="K22" s="6">
        <f>G22*J22</f>
        <v>705542.80999999994</v>
      </c>
      <c r="L22" s="6">
        <f>H22*J22</f>
        <v>705542.80999999994</v>
      </c>
      <c r="M22" s="6">
        <f>I22*J22</f>
        <v>705542.80999999994</v>
      </c>
    </row>
    <row r="23" spans="1:13" ht="23.25" customHeight="1" x14ac:dyDescent="0.25">
      <c r="A23" s="77"/>
      <c r="B23" s="55"/>
      <c r="C23" s="34" t="s">
        <v>74</v>
      </c>
      <c r="D23" s="34"/>
      <c r="E23" s="34"/>
      <c r="F23" s="11" t="s">
        <v>20</v>
      </c>
      <c r="G23" s="6">
        <v>31</v>
      </c>
      <c r="H23" s="6">
        <v>31</v>
      </c>
      <c r="I23" s="6">
        <v>31</v>
      </c>
      <c r="J23" s="6">
        <v>13742.75</v>
      </c>
      <c r="K23" s="6">
        <f>G23*J23</f>
        <v>426025.25</v>
      </c>
      <c r="L23" s="6">
        <f>H23*J23</f>
        <v>426025.25</v>
      </c>
      <c r="M23" s="6">
        <f>I23*J23</f>
        <v>426025.25</v>
      </c>
    </row>
    <row r="24" spans="1:13" ht="23.25" hidden="1" customHeight="1" x14ac:dyDescent="0.25">
      <c r="A24" s="77"/>
      <c r="B24" s="55"/>
      <c r="C24" s="34"/>
      <c r="D24" s="34"/>
      <c r="E24" s="34"/>
      <c r="F24" s="11"/>
      <c r="G24" s="6"/>
      <c r="H24" s="6"/>
      <c r="I24" s="6"/>
      <c r="J24" s="6"/>
      <c r="K24" s="6"/>
      <c r="L24" s="6"/>
      <c r="M24" s="6"/>
    </row>
    <row r="25" spans="1:13" ht="23.25" customHeight="1" x14ac:dyDescent="0.25">
      <c r="A25" s="77"/>
      <c r="B25" s="56"/>
      <c r="C25" s="34" t="s">
        <v>22</v>
      </c>
      <c r="D25" s="34"/>
      <c r="E25" s="34"/>
      <c r="F25" s="11" t="s">
        <v>23</v>
      </c>
      <c r="G25" s="6">
        <v>25</v>
      </c>
      <c r="H25" s="6">
        <v>25</v>
      </c>
      <c r="I25" s="6">
        <v>25</v>
      </c>
      <c r="J25" s="6">
        <v>8085.74</v>
      </c>
      <c r="K25" s="6">
        <f>G25*J25</f>
        <v>202143.5</v>
      </c>
      <c r="L25" s="6">
        <f>H25*J25</f>
        <v>202143.5</v>
      </c>
      <c r="M25" s="6">
        <f>I25*J25</f>
        <v>202143.5</v>
      </c>
    </row>
    <row r="26" spans="1:13" ht="22.5" customHeight="1" x14ac:dyDescent="0.25">
      <c r="A26" s="48" t="s">
        <v>24</v>
      </c>
      <c r="B26" s="68"/>
      <c r="C26" s="50"/>
      <c r="D26" s="50"/>
      <c r="E26" s="50"/>
      <c r="F26" s="50"/>
      <c r="G26" s="50"/>
      <c r="H26" s="50"/>
      <c r="I26" s="50"/>
      <c r="J26" s="50"/>
      <c r="K26" s="12">
        <f>K27+K28</f>
        <v>4895653.5</v>
      </c>
      <c r="L26" s="12">
        <f>L27+L28</f>
        <v>4895653.5</v>
      </c>
      <c r="M26" s="12">
        <f>M27+M28</f>
        <v>4895653.5</v>
      </c>
    </row>
    <row r="27" spans="1:13" ht="58.5" customHeight="1" x14ac:dyDescent="0.25">
      <c r="A27" s="48"/>
      <c r="B27" s="1" t="s">
        <v>15</v>
      </c>
      <c r="C27" s="33" t="s">
        <v>26</v>
      </c>
      <c r="D27" s="33"/>
      <c r="E27" s="33"/>
      <c r="F27" s="6" t="s">
        <v>19</v>
      </c>
      <c r="G27" s="6">
        <v>75</v>
      </c>
      <c r="H27" s="6">
        <v>75</v>
      </c>
      <c r="I27" s="6">
        <v>75</v>
      </c>
      <c r="J27" s="6">
        <v>55610.59</v>
      </c>
      <c r="K27" s="6">
        <f>G27*J27</f>
        <v>4170794.2499999995</v>
      </c>
      <c r="L27" s="6">
        <f>H27*J27</f>
        <v>4170794.2499999995</v>
      </c>
      <c r="M27" s="6">
        <f>I27*J27</f>
        <v>4170794.2499999995</v>
      </c>
    </row>
    <row r="28" spans="1:13" ht="43.5" customHeight="1" x14ac:dyDescent="0.25">
      <c r="A28" s="48"/>
      <c r="B28" s="2" t="s">
        <v>18</v>
      </c>
      <c r="C28" s="33" t="s">
        <v>25</v>
      </c>
      <c r="D28" s="33"/>
      <c r="E28" s="33"/>
      <c r="F28" s="11" t="s">
        <v>20</v>
      </c>
      <c r="G28" s="6">
        <v>75</v>
      </c>
      <c r="H28" s="6">
        <v>75</v>
      </c>
      <c r="I28" s="6">
        <v>75</v>
      </c>
      <c r="J28" s="6">
        <v>9664.7900000000009</v>
      </c>
      <c r="K28" s="6">
        <f>G28*J28</f>
        <v>724859.25000000012</v>
      </c>
      <c r="L28" s="6">
        <f>H28*J28</f>
        <v>724859.25000000012</v>
      </c>
      <c r="M28" s="6">
        <f>I28*J28</f>
        <v>724859.25000000012</v>
      </c>
    </row>
    <row r="29" spans="1:13" ht="21" customHeight="1" x14ac:dyDescent="0.25">
      <c r="A29" s="57" t="s">
        <v>27</v>
      </c>
      <c r="B29" s="67"/>
      <c r="C29" s="59"/>
      <c r="D29" s="59"/>
      <c r="E29" s="59"/>
      <c r="F29" s="59"/>
      <c r="G29" s="59"/>
      <c r="H29" s="59"/>
      <c r="I29" s="59"/>
      <c r="J29" s="59"/>
      <c r="K29" s="13">
        <f>K30+K36</f>
        <v>11004344.539999999</v>
      </c>
      <c r="L29" s="13">
        <f>L30+L36</f>
        <v>11004344.539999999</v>
      </c>
      <c r="M29" s="13">
        <f>M30+M36</f>
        <v>11004344.539999999</v>
      </c>
    </row>
    <row r="30" spans="1:13" ht="19.5" customHeight="1" x14ac:dyDescent="0.25">
      <c r="A30" s="57"/>
      <c r="B30" s="44" t="s">
        <v>15</v>
      </c>
      <c r="C30" s="38"/>
      <c r="D30" s="37"/>
      <c r="E30" s="37"/>
      <c r="F30" s="37"/>
      <c r="G30" s="37"/>
      <c r="H30" s="37"/>
      <c r="I30" s="37"/>
      <c r="J30" s="36"/>
      <c r="K30" s="6">
        <f>K31+K32+K33+K34+K35</f>
        <v>9210587.6799999997</v>
      </c>
      <c r="L30" s="6">
        <f>L31+L32+L33+L34+L35</f>
        <v>9210587.6799999997</v>
      </c>
      <c r="M30" s="6">
        <f>M31+M32+M33+M34+M35</f>
        <v>9210587.6799999997</v>
      </c>
    </row>
    <row r="31" spans="1:13" ht="58.5" customHeight="1" x14ac:dyDescent="0.25">
      <c r="A31" s="57"/>
      <c r="B31" s="45"/>
      <c r="C31" s="33" t="s">
        <v>16</v>
      </c>
      <c r="D31" s="33"/>
      <c r="E31" s="33"/>
      <c r="F31" s="6" t="s">
        <v>19</v>
      </c>
      <c r="G31" s="6">
        <v>24</v>
      </c>
      <c r="H31" s="6">
        <v>24</v>
      </c>
      <c r="I31" s="6">
        <v>24</v>
      </c>
      <c r="J31" s="6">
        <v>55610.59</v>
      </c>
      <c r="K31" s="6">
        <f>G31*J31</f>
        <v>1334654.1599999999</v>
      </c>
      <c r="L31" s="6">
        <f>H31*J31</f>
        <v>1334654.1599999999</v>
      </c>
      <c r="M31" s="6">
        <f>I31*J31</f>
        <v>1334654.1599999999</v>
      </c>
    </row>
    <row r="32" spans="1:13" ht="23.25" customHeight="1" x14ac:dyDescent="0.25">
      <c r="A32" s="57"/>
      <c r="B32" s="45"/>
      <c r="C32" s="33" t="s">
        <v>76</v>
      </c>
      <c r="D32" s="33"/>
      <c r="E32" s="33"/>
      <c r="F32" s="6" t="s">
        <v>19</v>
      </c>
      <c r="G32" s="6">
        <v>4</v>
      </c>
      <c r="H32" s="6">
        <v>4</v>
      </c>
      <c r="I32" s="6">
        <v>4</v>
      </c>
      <c r="J32" s="6">
        <v>78238.259999999995</v>
      </c>
      <c r="K32" s="6">
        <f>G32*J32</f>
        <v>312953.03999999998</v>
      </c>
      <c r="L32" s="6">
        <f>H32*J32</f>
        <v>312953.03999999998</v>
      </c>
      <c r="M32" s="6">
        <f>I32*J32</f>
        <v>312953.03999999998</v>
      </c>
    </row>
    <row r="33" spans="1:13" ht="23.25" customHeight="1" x14ac:dyDescent="0.25">
      <c r="A33" s="57"/>
      <c r="B33" s="45"/>
      <c r="C33" s="34" t="s">
        <v>77</v>
      </c>
      <c r="D33" s="34"/>
      <c r="E33" s="34"/>
      <c r="F33" s="6" t="s">
        <v>19</v>
      </c>
      <c r="G33" s="6">
        <v>10</v>
      </c>
      <c r="H33" s="6">
        <v>10</v>
      </c>
      <c r="I33" s="6">
        <v>10</v>
      </c>
      <c r="J33" s="6">
        <v>67163.81</v>
      </c>
      <c r="K33" s="6">
        <f>G33*J33</f>
        <v>671638.1</v>
      </c>
      <c r="L33" s="6">
        <f>H33*J33</f>
        <v>671638.1</v>
      </c>
      <c r="M33" s="6">
        <f>I33*J33</f>
        <v>671638.1</v>
      </c>
    </row>
    <row r="34" spans="1:13" x14ac:dyDescent="0.25">
      <c r="A34" s="57"/>
      <c r="B34" s="46"/>
      <c r="C34" s="34" t="s">
        <v>17</v>
      </c>
      <c r="D34" s="34"/>
      <c r="E34" s="34"/>
      <c r="F34" s="6" t="s">
        <v>19</v>
      </c>
      <c r="G34" s="6">
        <v>103</v>
      </c>
      <c r="H34" s="6">
        <v>103</v>
      </c>
      <c r="I34" s="6">
        <v>103</v>
      </c>
      <c r="J34" s="6">
        <v>49881.71</v>
      </c>
      <c r="K34" s="6">
        <f>G34*J34</f>
        <v>5137816.13</v>
      </c>
      <c r="L34" s="6">
        <f>H34*J34</f>
        <v>5137816.13</v>
      </c>
      <c r="M34" s="6">
        <f>I34*J34</f>
        <v>5137816.13</v>
      </c>
    </row>
    <row r="35" spans="1:13" ht="41.25" customHeight="1" x14ac:dyDescent="0.25">
      <c r="A35" s="57"/>
      <c r="B35" s="7"/>
      <c r="C35" s="33" t="s">
        <v>28</v>
      </c>
      <c r="D35" s="33"/>
      <c r="E35" s="33"/>
      <c r="F35" s="6" t="s">
        <v>19</v>
      </c>
      <c r="G35" s="6">
        <v>15</v>
      </c>
      <c r="H35" s="6">
        <v>15</v>
      </c>
      <c r="I35" s="6">
        <v>15</v>
      </c>
      <c r="J35" s="6">
        <v>116901.75</v>
      </c>
      <c r="K35" s="6">
        <f>G35*J35</f>
        <v>1753526.25</v>
      </c>
      <c r="L35" s="6">
        <f>H35*J35</f>
        <v>1753526.25</v>
      </c>
      <c r="M35" s="6">
        <f>I35*J35</f>
        <v>1753526.25</v>
      </c>
    </row>
    <row r="36" spans="1:13" x14ac:dyDescent="0.25">
      <c r="A36" s="57"/>
      <c r="B36" s="47" t="s">
        <v>18</v>
      </c>
      <c r="C36" s="37"/>
      <c r="D36" s="37"/>
      <c r="E36" s="37"/>
      <c r="F36" s="37"/>
      <c r="G36" s="37"/>
      <c r="H36" s="37"/>
      <c r="I36" s="37"/>
      <c r="J36" s="36"/>
      <c r="K36" s="6">
        <f>K37+K38+K39+K40+K41+K42</f>
        <v>1793756.8599999999</v>
      </c>
      <c r="L36" s="6">
        <f>L37+L39+L41+L42+L38+L40</f>
        <v>1793756.8599999999</v>
      </c>
      <c r="M36" s="6">
        <f>M37+M39+M41+M42+M38+M40</f>
        <v>1793756.8599999999</v>
      </c>
    </row>
    <row r="37" spans="1:13" ht="38.25" customHeight="1" x14ac:dyDescent="0.25">
      <c r="A37" s="57"/>
      <c r="B37" s="47"/>
      <c r="C37" s="35" t="s">
        <v>21</v>
      </c>
      <c r="D37" s="33"/>
      <c r="E37" s="33"/>
      <c r="F37" s="11" t="s">
        <v>20</v>
      </c>
      <c r="G37" s="6">
        <v>24</v>
      </c>
      <c r="H37" s="6">
        <v>24</v>
      </c>
      <c r="I37" s="6">
        <v>24</v>
      </c>
      <c r="J37" s="6">
        <v>10972.02</v>
      </c>
      <c r="K37" s="6">
        <f t="shared" ref="K37:K42" si="0">G37*J37</f>
        <v>263328.48</v>
      </c>
      <c r="L37" s="6">
        <f t="shared" ref="L37:L42" si="1">H37*J37</f>
        <v>263328.48</v>
      </c>
      <c r="M37" s="6">
        <f t="shared" ref="M37:M42" si="2">I37*J37</f>
        <v>263328.48</v>
      </c>
    </row>
    <row r="38" spans="1:13" ht="21.75" customHeight="1" x14ac:dyDescent="0.25">
      <c r="A38" s="57"/>
      <c r="B38" s="47"/>
      <c r="C38" s="35" t="s">
        <v>78</v>
      </c>
      <c r="D38" s="33"/>
      <c r="E38" s="33"/>
      <c r="F38" s="11" t="s">
        <v>20</v>
      </c>
      <c r="G38" s="6">
        <v>4</v>
      </c>
      <c r="H38" s="6">
        <v>4</v>
      </c>
      <c r="I38" s="6">
        <v>4</v>
      </c>
      <c r="J38" s="6">
        <v>14527.63</v>
      </c>
      <c r="K38" s="6">
        <f t="shared" si="0"/>
        <v>58110.52</v>
      </c>
      <c r="L38" s="6">
        <f t="shared" si="1"/>
        <v>58110.52</v>
      </c>
      <c r="M38" s="6">
        <f t="shared" si="2"/>
        <v>58110.52</v>
      </c>
    </row>
    <row r="39" spans="1:13" x14ac:dyDescent="0.25">
      <c r="A39" s="57"/>
      <c r="B39" s="47"/>
      <c r="C39" s="36" t="s">
        <v>17</v>
      </c>
      <c r="D39" s="34"/>
      <c r="E39" s="34"/>
      <c r="F39" s="11" t="s">
        <v>20</v>
      </c>
      <c r="G39" s="6">
        <v>103</v>
      </c>
      <c r="H39" s="6">
        <v>103</v>
      </c>
      <c r="I39" s="6">
        <v>103</v>
      </c>
      <c r="J39" s="6">
        <v>9644.9699999999993</v>
      </c>
      <c r="K39" s="6">
        <f t="shared" si="0"/>
        <v>993431.90999999992</v>
      </c>
      <c r="L39" s="6">
        <f t="shared" si="1"/>
        <v>993431.90999999992</v>
      </c>
      <c r="M39" s="6">
        <f t="shared" si="2"/>
        <v>993431.90999999992</v>
      </c>
    </row>
    <row r="40" spans="1:13" ht="15.75" customHeight="1" x14ac:dyDescent="0.25">
      <c r="A40" s="57"/>
      <c r="B40" s="47"/>
      <c r="C40" s="36" t="s">
        <v>77</v>
      </c>
      <c r="D40" s="34"/>
      <c r="E40" s="34"/>
      <c r="F40" s="11" t="s">
        <v>20</v>
      </c>
      <c r="G40" s="6">
        <v>10</v>
      </c>
      <c r="H40" s="6">
        <v>10</v>
      </c>
      <c r="I40" s="6">
        <v>10</v>
      </c>
      <c r="J40" s="6">
        <v>13742.75</v>
      </c>
      <c r="K40" s="6">
        <f t="shared" si="0"/>
        <v>137427.5</v>
      </c>
      <c r="L40" s="6">
        <f t="shared" si="1"/>
        <v>137427.5</v>
      </c>
      <c r="M40" s="6">
        <f t="shared" si="2"/>
        <v>137427.5</v>
      </c>
    </row>
    <row r="41" spans="1:13" ht="19.5" customHeight="1" x14ac:dyDescent="0.25">
      <c r="A41" s="57"/>
      <c r="B41" s="47"/>
      <c r="C41" s="36" t="s">
        <v>22</v>
      </c>
      <c r="D41" s="34"/>
      <c r="E41" s="34"/>
      <c r="F41" s="11" t="s">
        <v>23</v>
      </c>
      <c r="G41" s="6">
        <v>20</v>
      </c>
      <c r="H41" s="6">
        <v>20</v>
      </c>
      <c r="I41" s="6">
        <v>20</v>
      </c>
      <c r="J41" s="6">
        <v>8085.74</v>
      </c>
      <c r="K41" s="6">
        <f t="shared" si="0"/>
        <v>161714.79999999999</v>
      </c>
      <c r="L41" s="6">
        <f t="shared" si="1"/>
        <v>161714.79999999999</v>
      </c>
      <c r="M41" s="6">
        <f t="shared" si="2"/>
        <v>161714.79999999999</v>
      </c>
    </row>
    <row r="42" spans="1:13" ht="29.25" customHeight="1" x14ac:dyDescent="0.25">
      <c r="A42" s="57"/>
      <c r="B42" s="47"/>
      <c r="C42" s="39" t="s">
        <v>29</v>
      </c>
      <c r="D42" s="40"/>
      <c r="E42" s="35"/>
      <c r="F42" s="11" t="s">
        <v>20</v>
      </c>
      <c r="G42" s="14">
        <v>15</v>
      </c>
      <c r="H42" s="14">
        <v>15</v>
      </c>
      <c r="I42" s="14">
        <v>15</v>
      </c>
      <c r="J42" s="6">
        <v>11982.91</v>
      </c>
      <c r="K42" s="6">
        <f t="shared" si="0"/>
        <v>179743.65</v>
      </c>
      <c r="L42" s="6">
        <f t="shared" si="1"/>
        <v>179743.65</v>
      </c>
      <c r="M42" s="6">
        <f t="shared" si="2"/>
        <v>179743.65</v>
      </c>
    </row>
    <row r="43" spans="1:13" x14ac:dyDescent="0.25">
      <c r="A43" s="51" t="s">
        <v>30</v>
      </c>
      <c r="B43" s="66"/>
      <c r="C43" s="53"/>
      <c r="D43" s="53"/>
      <c r="E43" s="53"/>
      <c r="F43" s="53"/>
      <c r="G43" s="53"/>
      <c r="H43" s="53"/>
      <c r="I43" s="53"/>
      <c r="J43" s="53"/>
      <c r="K43" s="15">
        <f>K44+K48</f>
        <v>9751609.6500000004</v>
      </c>
      <c r="L43" s="15">
        <f>L44+L48</f>
        <v>9751609.6500000004</v>
      </c>
      <c r="M43" s="15">
        <f>M44+M48</f>
        <v>9751609.6500000004</v>
      </c>
    </row>
    <row r="44" spans="1:13" x14ac:dyDescent="0.25">
      <c r="A44" s="51"/>
      <c r="B44" s="44" t="s">
        <v>15</v>
      </c>
      <c r="C44" s="38"/>
      <c r="D44" s="37"/>
      <c r="E44" s="37"/>
      <c r="F44" s="37"/>
      <c r="G44" s="37"/>
      <c r="H44" s="37"/>
      <c r="I44" s="37"/>
      <c r="J44" s="36"/>
      <c r="K44" s="6">
        <f>K45+K46+K47</f>
        <v>8131962</v>
      </c>
      <c r="L44" s="6">
        <f>L45+L46+L47</f>
        <v>8131962</v>
      </c>
      <c r="M44" s="6">
        <f>M45+M46+M47</f>
        <v>8131962</v>
      </c>
    </row>
    <row r="45" spans="1:13" ht="57.75" customHeight="1" x14ac:dyDescent="0.25">
      <c r="A45" s="51"/>
      <c r="B45" s="45"/>
      <c r="C45" s="33" t="s">
        <v>16</v>
      </c>
      <c r="D45" s="33"/>
      <c r="E45" s="33"/>
      <c r="F45" s="6" t="s">
        <v>19</v>
      </c>
      <c r="G45" s="6">
        <v>25</v>
      </c>
      <c r="H45" s="6">
        <v>25</v>
      </c>
      <c r="I45" s="6">
        <v>25</v>
      </c>
      <c r="J45" s="6">
        <v>55610.59</v>
      </c>
      <c r="K45" s="6">
        <f>G45*J45</f>
        <v>1390264.75</v>
      </c>
      <c r="L45" s="6">
        <f>H45*J45</f>
        <v>1390264.75</v>
      </c>
      <c r="M45" s="6">
        <f>I45*J45</f>
        <v>1390264.75</v>
      </c>
    </row>
    <row r="46" spans="1:13" x14ac:dyDescent="0.25">
      <c r="A46" s="51"/>
      <c r="B46" s="46"/>
      <c r="C46" s="34" t="s">
        <v>17</v>
      </c>
      <c r="D46" s="34"/>
      <c r="E46" s="34"/>
      <c r="F46" s="6" t="s">
        <v>19</v>
      </c>
      <c r="G46" s="6">
        <v>100</v>
      </c>
      <c r="H46" s="6">
        <v>100</v>
      </c>
      <c r="I46" s="6">
        <v>100</v>
      </c>
      <c r="J46" s="6">
        <v>49881.71</v>
      </c>
      <c r="K46" s="6">
        <f>G46*J46</f>
        <v>4988171</v>
      </c>
      <c r="L46" s="6">
        <f>H46*J46</f>
        <v>4988171</v>
      </c>
      <c r="M46" s="6">
        <f>I46*J46</f>
        <v>4988171</v>
      </c>
    </row>
    <row r="47" spans="1:13" ht="38.25" customHeight="1" x14ac:dyDescent="0.25">
      <c r="A47" s="51"/>
      <c r="B47" s="7"/>
      <c r="C47" s="33" t="s">
        <v>28</v>
      </c>
      <c r="D47" s="33"/>
      <c r="E47" s="33"/>
      <c r="F47" s="6" t="s">
        <v>19</v>
      </c>
      <c r="G47" s="6">
        <v>15</v>
      </c>
      <c r="H47" s="6">
        <v>15</v>
      </c>
      <c r="I47" s="6">
        <v>15</v>
      </c>
      <c r="J47" s="6">
        <v>116901.75</v>
      </c>
      <c r="K47" s="6">
        <f>G47*J47</f>
        <v>1753526.25</v>
      </c>
      <c r="L47" s="6">
        <f>H47*J47</f>
        <v>1753526.25</v>
      </c>
      <c r="M47" s="6">
        <f>I47*J47</f>
        <v>1753526.25</v>
      </c>
    </row>
    <row r="48" spans="1:13" ht="18.75" customHeight="1" x14ac:dyDescent="0.25">
      <c r="A48" s="51"/>
      <c r="B48" s="47" t="s">
        <v>18</v>
      </c>
      <c r="C48" s="37"/>
      <c r="D48" s="37"/>
      <c r="E48" s="37"/>
      <c r="F48" s="37"/>
      <c r="G48" s="37"/>
      <c r="H48" s="37"/>
      <c r="I48" s="37"/>
      <c r="J48" s="36"/>
      <c r="K48" s="6">
        <f>K49+K50+K51+K53+K52</f>
        <v>1619647.65</v>
      </c>
      <c r="L48" s="6">
        <f>L49+L50+L51+L53+L52</f>
        <v>1619647.65</v>
      </c>
      <c r="M48" s="6">
        <f>M49+M50+M51+M53+M52</f>
        <v>1619647.65</v>
      </c>
    </row>
    <row r="49" spans="1:13" ht="41.25" customHeight="1" x14ac:dyDescent="0.25">
      <c r="A49" s="51"/>
      <c r="B49" s="47"/>
      <c r="C49" s="35" t="s">
        <v>21</v>
      </c>
      <c r="D49" s="33"/>
      <c r="E49" s="33"/>
      <c r="F49" s="11" t="s">
        <v>20</v>
      </c>
      <c r="G49" s="6">
        <v>25</v>
      </c>
      <c r="H49" s="6">
        <v>25</v>
      </c>
      <c r="I49" s="6">
        <v>25</v>
      </c>
      <c r="J49" s="6">
        <v>10972.02</v>
      </c>
      <c r="K49" s="6">
        <f>G49*J49</f>
        <v>274300.5</v>
      </c>
      <c r="L49" s="6">
        <f>H49*J49</f>
        <v>274300.5</v>
      </c>
      <c r="M49" s="6">
        <f>I49*J49</f>
        <v>274300.5</v>
      </c>
    </row>
    <row r="50" spans="1:13" ht="17.25" customHeight="1" x14ac:dyDescent="0.25">
      <c r="A50" s="51"/>
      <c r="B50" s="47"/>
      <c r="C50" s="36" t="s">
        <v>17</v>
      </c>
      <c r="D50" s="34"/>
      <c r="E50" s="34"/>
      <c r="F50" s="11" t="s">
        <v>20</v>
      </c>
      <c r="G50" s="6">
        <v>100</v>
      </c>
      <c r="H50" s="6">
        <v>100</v>
      </c>
      <c r="I50" s="6">
        <v>100</v>
      </c>
      <c r="J50" s="6">
        <v>9644.9699999999993</v>
      </c>
      <c r="K50" s="6">
        <f>G50*J50</f>
        <v>964496.99999999988</v>
      </c>
      <c r="L50" s="6">
        <f>H50*J50</f>
        <v>964496.99999999988</v>
      </c>
      <c r="M50" s="6">
        <f>I50*J50</f>
        <v>964496.99999999988</v>
      </c>
    </row>
    <row r="51" spans="1:13" ht="20.25" customHeight="1" x14ac:dyDescent="0.25">
      <c r="A51" s="51"/>
      <c r="B51" s="47"/>
      <c r="C51" s="36" t="s">
        <v>22</v>
      </c>
      <c r="D51" s="34"/>
      <c r="E51" s="34"/>
      <c r="F51" s="11" t="s">
        <v>23</v>
      </c>
      <c r="G51" s="6">
        <v>15</v>
      </c>
      <c r="H51" s="6">
        <v>15</v>
      </c>
      <c r="I51" s="6">
        <v>15</v>
      </c>
      <c r="J51" s="6">
        <v>8085.74</v>
      </c>
      <c r="K51" s="6">
        <f>G51*J51</f>
        <v>121286.09999999999</v>
      </c>
      <c r="L51" s="6">
        <f>H51*J51</f>
        <v>121286.09999999999</v>
      </c>
      <c r="M51" s="6">
        <f>I51*J51</f>
        <v>121286.09999999999</v>
      </c>
    </row>
    <row r="52" spans="1:13" ht="21" customHeight="1" x14ac:dyDescent="0.25">
      <c r="A52" s="51"/>
      <c r="B52" s="47"/>
      <c r="C52" s="36" t="s">
        <v>17</v>
      </c>
      <c r="D52" s="34"/>
      <c r="E52" s="34"/>
      <c r="F52" s="11" t="s">
        <v>23</v>
      </c>
      <c r="G52" s="6">
        <v>10</v>
      </c>
      <c r="H52" s="6">
        <v>10</v>
      </c>
      <c r="I52" s="6">
        <v>10</v>
      </c>
      <c r="J52" s="6">
        <v>7982.04</v>
      </c>
      <c r="K52" s="6">
        <f>G52*J52</f>
        <v>79820.399999999994</v>
      </c>
      <c r="L52" s="6">
        <f>H52*J52</f>
        <v>79820.399999999994</v>
      </c>
      <c r="M52" s="6">
        <f>I52*J52</f>
        <v>79820.399999999994</v>
      </c>
    </row>
    <row r="53" spans="1:13" ht="21.75" customHeight="1" x14ac:dyDescent="0.25">
      <c r="A53" s="51"/>
      <c r="B53" s="47"/>
      <c r="C53" s="39" t="s">
        <v>29</v>
      </c>
      <c r="D53" s="40"/>
      <c r="E53" s="35"/>
      <c r="F53" s="11" t="s">
        <v>20</v>
      </c>
      <c r="G53" s="14">
        <v>15</v>
      </c>
      <c r="H53" s="14">
        <v>15</v>
      </c>
      <c r="I53" s="14">
        <v>15</v>
      </c>
      <c r="J53" s="6">
        <v>11982.91</v>
      </c>
      <c r="K53" s="14">
        <f>G53*J53</f>
        <v>179743.65</v>
      </c>
      <c r="L53" s="14">
        <f>H53*J53</f>
        <v>179743.65</v>
      </c>
      <c r="M53" s="14">
        <f>I53*J53</f>
        <v>179743.65</v>
      </c>
    </row>
    <row r="54" spans="1:13" x14ac:dyDescent="0.25">
      <c r="A54" s="63" t="s">
        <v>31</v>
      </c>
      <c r="B54" s="64"/>
      <c r="C54" s="65"/>
      <c r="D54" s="65"/>
      <c r="E54" s="65"/>
      <c r="F54" s="65"/>
      <c r="G54" s="65"/>
      <c r="H54" s="65"/>
      <c r="I54" s="65"/>
      <c r="J54" s="65"/>
      <c r="K54" s="16">
        <f>K55+K58</f>
        <v>5580417.1999999993</v>
      </c>
      <c r="L54" s="16">
        <f>L55+L58</f>
        <v>5580417.1999999993</v>
      </c>
      <c r="M54" s="16">
        <f>M55+M58</f>
        <v>5580417.1999999993</v>
      </c>
    </row>
    <row r="55" spans="1:13" x14ac:dyDescent="0.25">
      <c r="A55" s="63"/>
      <c r="B55" s="54" t="s">
        <v>15</v>
      </c>
      <c r="C55" s="38"/>
      <c r="D55" s="37"/>
      <c r="E55" s="37"/>
      <c r="F55" s="37"/>
      <c r="G55" s="37"/>
      <c r="H55" s="37"/>
      <c r="I55" s="37"/>
      <c r="J55" s="36"/>
      <c r="K55" s="6">
        <f>K56+K57</f>
        <v>4576965.3099999996</v>
      </c>
      <c r="L55" s="6">
        <f>L56+L57</f>
        <v>4576965.3099999996</v>
      </c>
      <c r="M55" s="6">
        <f>M56+M57</f>
        <v>4576965.3099999996</v>
      </c>
    </row>
    <row r="56" spans="1:13" ht="58.5" customHeight="1" x14ac:dyDescent="0.25">
      <c r="A56" s="63"/>
      <c r="B56" s="55"/>
      <c r="C56" s="33" t="s">
        <v>16</v>
      </c>
      <c r="D56" s="33"/>
      <c r="E56" s="33"/>
      <c r="F56" s="6" t="s">
        <v>19</v>
      </c>
      <c r="G56" s="6">
        <v>24</v>
      </c>
      <c r="H56" s="6">
        <v>24</v>
      </c>
      <c r="I56" s="6">
        <v>24</v>
      </c>
      <c r="J56" s="6">
        <v>55610.59</v>
      </c>
      <c r="K56" s="6">
        <f>G56*J56</f>
        <v>1334654.1599999999</v>
      </c>
      <c r="L56" s="6">
        <f>H56*J56</f>
        <v>1334654.1599999999</v>
      </c>
      <c r="M56" s="6">
        <f>I56*J56</f>
        <v>1334654.1599999999</v>
      </c>
    </row>
    <row r="57" spans="1:13" ht="20.25" customHeight="1" x14ac:dyDescent="0.25">
      <c r="A57" s="63"/>
      <c r="B57" s="56"/>
      <c r="C57" s="34" t="s">
        <v>17</v>
      </c>
      <c r="D57" s="34"/>
      <c r="E57" s="34"/>
      <c r="F57" s="6" t="s">
        <v>19</v>
      </c>
      <c r="G57" s="6">
        <v>65</v>
      </c>
      <c r="H57" s="6">
        <v>65</v>
      </c>
      <c r="I57" s="6">
        <v>65</v>
      </c>
      <c r="J57" s="6">
        <v>49881.71</v>
      </c>
      <c r="K57" s="6">
        <f>G57*J57</f>
        <v>3242311.15</v>
      </c>
      <c r="L57" s="6">
        <f>H57*J57</f>
        <v>3242311.15</v>
      </c>
      <c r="M57" s="6">
        <f>I57*J57</f>
        <v>3242311.15</v>
      </c>
    </row>
    <row r="58" spans="1:13" x14ac:dyDescent="0.25">
      <c r="A58" s="63"/>
      <c r="B58" s="54" t="s">
        <v>18</v>
      </c>
      <c r="C58" s="38"/>
      <c r="D58" s="37"/>
      <c r="E58" s="37"/>
      <c r="F58" s="37"/>
      <c r="G58" s="37"/>
      <c r="H58" s="37"/>
      <c r="I58" s="37"/>
      <c r="J58" s="36"/>
      <c r="K58" s="6">
        <f>K59+K60+K61</f>
        <v>1003451.8899999999</v>
      </c>
      <c r="L58" s="6">
        <f>L59+L60+L61</f>
        <v>1003451.8899999999</v>
      </c>
      <c r="M58" s="6">
        <f>M59+M60+M61</f>
        <v>1003451.8899999999</v>
      </c>
    </row>
    <row r="59" spans="1:13" ht="45.75" customHeight="1" x14ac:dyDescent="0.25">
      <c r="A59" s="63"/>
      <c r="B59" s="55"/>
      <c r="C59" s="33" t="s">
        <v>21</v>
      </c>
      <c r="D59" s="33"/>
      <c r="E59" s="33"/>
      <c r="F59" s="11" t="s">
        <v>20</v>
      </c>
      <c r="G59" s="6">
        <v>24</v>
      </c>
      <c r="H59" s="6">
        <v>24</v>
      </c>
      <c r="I59" s="6">
        <v>24</v>
      </c>
      <c r="J59" s="6">
        <v>10972.02</v>
      </c>
      <c r="K59" s="6">
        <f>G59*J59</f>
        <v>263328.48</v>
      </c>
      <c r="L59" s="6">
        <f>H59*J59</f>
        <v>263328.48</v>
      </c>
      <c r="M59" s="6">
        <f>I59*J59</f>
        <v>263328.48</v>
      </c>
    </row>
    <row r="60" spans="1:13" x14ac:dyDescent="0.25">
      <c r="A60" s="63"/>
      <c r="B60" s="55"/>
      <c r="C60" s="34" t="s">
        <v>17</v>
      </c>
      <c r="D60" s="34"/>
      <c r="E60" s="34"/>
      <c r="F60" s="11" t="s">
        <v>20</v>
      </c>
      <c r="G60" s="6">
        <v>65</v>
      </c>
      <c r="H60" s="6">
        <v>65</v>
      </c>
      <c r="I60" s="6">
        <v>65</v>
      </c>
      <c r="J60" s="6">
        <v>9644.9699999999993</v>
      </c>
      <c r="K60" s="6">
        <f>G60*J60</f>
        <v>626923.04999999993</v>
      </c>
      <c r="L60" s="6">
        <f>H60*J60</f>
        <v>626923.04999999993</v>
      </c>
      <c r="M60" s="6">
        <f>I60*J60</f>
        <v>626923.04999999993</v>
      </c>
    </row>
    <row r="61" spans="1:13" ht="17.25" customHeight="1" x14ac:dyDescent="0.25">
      <c r="A61" s="63"/>
      <c r="B61" s="56"/>
      <c r="C61" s="34" t="s">
        <v>22</v>
      </c>
      <c r="D61" s="34"/>
      <c r="E61" s="34"/>
      <c r="F61" s="11" t="s">
        <v>23</v>
      </c>
      <c r="G61" s="6">
        <v>14</v>
      </c>
      <c r="H61" s="6">
        <v>14</v>
      </c>
      <c r="I61" s="6">
        <v>14</v>
      </c>
      <c r="J61" s="6">
        <v>8085.74</v>
      </c>
      <c r="K61" s="6">
        <f>G61*J61</f>
        <v>113200.36</v>
      </c>
      <c r="L61" s="6">
        <f>H61*J61</f>
        <v>113200.36</v>
      </c>
      <c r="M61" s="6">
        <f>I61*J61</f>
        <v>113200.36</v>
      </c>
    </row>
    <row r="62" spans="1:13" x14ac:dyDescent="0.25">
      <c r="A62" s="60" t="s">
        <v>32</v>
      </c>
      <c r="B62" s="61"/>
      <c r="C62" s="62"/>
      <c r="D62" s="62"/>
      <c r="E62" s="62"/>
      <c r="F62" s="62"/>
      <c r="G62" s="62"/>
      <c r="H62" s="62"/>
      <c r="I62" s="62"/>
      <c r="J62" s="62"/>
      <c r="K62" s="17">
        <f>K63+K67</f>
        <v>9957808.0300000012</v>
      </c>
      <c r="L62" s="17">
        <f>L63+L67</f>
        <v>9957808.0300000012</v>
      </c>
      <c r="M62" s="17">
        <f>M63+M67</f>
        <v>9957808.0300000012</v>
      </c>
    </row>
    <row r="63" spans="1:13" x14ac:dyDescent="0.25">
      <c r="A63" s="60"/>
      <c r="B63" s="44" t="s">
        <v>15</v>
      </c>
      <c r="C63" s="38"/>
      <c r="D63" s="37"/>
      <c r="E63" s="37"/>
      <c r="F63" s="37"/>
      <c r="G63" s="37"/>
      <c r="H63" s="37"/>
      <c r="I63" s="37"/>
      <c r="J63" s="36"/>
      <c r="K63" s="6">
        <f>K64+K65+K66</f>
        <v>8426024.2400000002</v>
      </c>
      <c r="L63" s="6">
        <f>L64+L65+L66</f>
        <v>8426024.2400000002</v>
      </c>
      <c r="M63" s="6">
        <f>M64+M65+M66</f>
        <v>8426024.2400000002</v>
      </c>
    </row>
    <row r="64" spans="1:13" ht="62.25" customHeight="1" x14ac:dyDescent="0.25">
      <c r="A64" s="60"/>
      <c r="B64" s="45"/>
      <c r="C64" s="33" t="s">
        <v>16</v>
      </c>
      <c r="D64" s="33"/>
      <c r="E64" s="33"/>
      <c r="F64" s="6" t="s">
        <v>19</v>
      </c>
      <c r="G64" s="6">
        <v>29</v>
      </c>
      <c r="H64" s="6">
        <v>29</v>
      </c>
      <c r="I64" s="6">
        <v>29</v>
      </c>
      <c r="J64" s="6">
        <v>55610.59</v>
      </c>
      <c r="K64" s="6">
        <f>G64*J64</f>
        <v>1612707.1099999999</v>
      </c>
      <c r="L64" s="6">
        <f>H64*J64</f>
        <v>1612707.1099999999</v>
      </c>
      <c r="M64" s="6">
        <f>I64*J64</f>
        <v>1612707.1099999999</v>
      </c>
    </row>
    <row r="65" spans="1:13" ht="25.5" customHeight="1" x14ac:dyDescent="0.25">
      <c r="A65" s="60"/>
      <c r="B65" s="46"/>
      <c r="C65" s="34" t="s">
        <v>17</v>
      </c>
      <c r="D65" s="34"/>
      <c r="E65" s="34"/>
      <c r="F65" s="6" t="s">
        <v>19</v>
      </c>
      <c r="G65" s="6">
        <v>78</v>
      </c>
      <c r="H65" s="6">
        <v>78</v>
      </c>
      <c r="I65" s="6">
        <v>78</v>
      </c>
      <c r="J65" s="6">
        <v>49881.71</v>
      </c>
      <c r="K65" s="6">
        <f>G65*J65</f>
        <v>3890773.38</v>
      </c>
      <c r="L65" s="6">
        <f>H65*J65</f>
        <v>3890773.38</v>
      </c>
      <c r="M65" s="6">
        <f>I65*J65</f>
        <v>3890773.38</v>
      </c>
    </row>
    <row r="66" spans="1:13" ht="36" customHeight="1" x14ac:dyDescent="0.25">
      <c r="A66" s="60"/>
      <c r="B66" s="7"/>
      <c r="C66" s="33" t="s">
        <v>28</v>
      </c>
      <c r="D66" s="33"/>
      <c r="E66" s="33"/>
      <c r="F66" s="6" t="s">
        <v>19</v>
      </c>
      <c r="G66" s="6">
        <v>25</v>
      </c>
      <c r="H66" s="6">
        <v>25</v>
      </c>
      <c r="I66" s="6">
        <v>25</v>
      </c>
      <c r="J66" s="6">
        <v>116901.75</v>
      </c>
      <c r="K66" s="6">
        <f>G66*J66</f>
        <v>2922543.75</v>
      </c>
      <c r="L66" s="6">
        <f>H66*J66</f>
        <v>2922543.75</v>
      </c>
      <c r="M66" s="6">
        <f>I66*J66</f>
        <v>2922543.75</v>
      </c>
    </row>
    <row r="67" spans="1:13" x14ac:dyDescent="0.25">
      <c r="A67" s="60"/>
      <c r="B67" s="47" t="s">
        <v>18</v>
      </c>
      <c r="C67" s="37"/>
      <c r="D67" s="37"/>
      <c r="E67" s="37"/>
      <c r="F67" s="37"/>
      <c r="G67" s="37"/>
      <c r="H67" s="37"/>
      <c r="I67" s="37"/>
      <c r="J67" s="36"/>
      <c r="K67" s="6">
        <f>K68+K69+K70+K71</f>
        <v>1531783.79</v>
      </c>
      <c r="L67" s="6">
        <f>L68+L69+L70+L71</f>
        <v>1531783.79</v>
      </c>
      <c r="M67" s="6">
        <f>M68+M69+M70+M71</f>
        <v>1531783.79</v>
      </c>
    </row>
    <row r="68" spans="1:13" ht="39.75" customHeight="1" x14ac:dyDescent="0.25">
      <c r="A68" s="60"/>
      <c r="B68" s="47"/>
      <c r="C68" s="35" t="s">
        <v>21</v>
      </c>
      <c r="D68" s="33"/>
      <c r="E68" s="33"/>
      <c r="F68" s="11" t="s">
        <v>20</v>
      </c>
      <c r="G68" s="6">
        <v>29</v>
      </c>
      <c r="H68" s="6">
        <v>29</v>
      </c>
      <c r="I68" s="6">
        <v>29</v>
      </c>
      <c r="J68" s="6">
        <v>10972.02</v>
      </c>
      <c r="K68" s="6">
        <f>G68*J68</f>
        <v>318188.58</v>
      </c>
      <c r="L68" s="6">
        <f>H68*J68</f>
        <v>318188.58</v>
      </c>
      <c r="M68" s="6">
        <f>I68*J68</f>
        <v>318188.58</v>
      </c>
    </row>
    <row r="69" spans="1:13" x14ac:dyDescent="0.25">
      <c r="A69" s="60"/>
      <c r="B69" s="47"/>
      <c r="C69" s="36" t="s">
        <v>17</v>
      </c>
      <c r="D69" s="34"/>
      <c r="E69" s="34"/>
      <c r="F69" s="11" t="s">
        <v>20</v>
      </c>
      <c r="G69" s="6">
        <v>78</v>
      </c>
      <c r="H69" s="6">
        <v>78</v>
      </c>
      <c r="I69" s="6">
        <v>78</v>
      </c>
      <c r="J69" s="6">
        <v>9644.9699999999993</v>
      </c>
      <c r="K69" s="6">
        <f>G69*J69</f>
        <v>752307.65999999992</v>
      </c>
      <c r="L69" s="6">
        <f>H69*J69</f>
        <v>752307.65999999992</v>
      </c>
      <c r="M69" s="6">
        <f>I69*J69</f>
        <v>752307.65999999992</v>
      </c>
    </row>
    <row r="70" spans="1:13" ht="19.5" customHeight="1" x14ac:dyDescent="0.25">
      <c r="A70" s="60"/>
      <c r="B70" s="47"/>
      <c r="C70" s="36" t="s">
        <v>22</v>
      </c>
      <c r="D70" s="34"/>
      <c r="E70" s="34"/>
      <c r="F70" s="11" t="s">
        <v>23</v>
      </c>
      <c r="G70" s="6">
        <v>20</v>
      </c>
      <c r="H70" s="6">
        <v>20</v>
      </c>
      <c r="I70" s="6">
        <v>20</v>
      </c>
      <c r="J70" s="6">
        <v>8085.74</v>
      </c>
      <c r="K70" s="6">
        <f>G70*J70</f>
        <v>161714.79999999999</v>
      </c>
      <c r="L70" s="6">
        <f>H70*J70</f>
        <v>161714.79999999999</v>
      </c>
      <c r="M70" s="6">
        <f>I70*J70</f>
        <v>161714.79999999999</v>
      </c>
    </row>
    <row r="71" spans="1:13" ht="22.5" customHeight="1" x14ac:dyDescent="0.25">
      <c r="A71" s="60"/>
      <c r="B71" s="47"/>
      <c r="C71" s="39" t="s">
        <v>29</v>
      </c>
      <c r="D71" s="40"/>
      <c r="E71" s="35"/>
      <c r="F71" s="11" t="s">
        <v>20</v>
      </c>
      <c r="G71" s="14">
        <v>25</v>
      </c>
      <c r="H71" s="14">
        <v>25</v>
      </c>
      <c r="I71" s="14">
        <v>25</v>
      </c>
      <c r="J71" s="6">
        <v>11982.91</v>
      </c>
      <c r="K71" s="14">
        <f>G71*J71</f>
        <v>299572.75</v>
      </c>
      <c r="L71" s="14">
        <f>H71*J71</f>
        <v>299572.75</v>
      </c>
      <c r="M71" s="14">
        <f>I71*J71</f>
        <v>299572.75</v>
      </c>
    </row>
    <row r="72" spans="1:13" x14ac:dyDescent="0.25">
      <c r="A72" s="48" t="s">
        <v>33</v>
      </c>
      <c r="B72" s="49"/>
      <c r="C72" s="50"/>
      <c r="D72" s="50"/>
      <c r="E72" s="50"/>
      <c r="F72" s="50"/>
      <c r="G72" s="50"/>
      <c r="H72" s="50"/>
      <c r="I72" s="50"/>
      <c r="J72" s="50"/>
      <c r="K72" s="12">
        <f>K73+K77</f>
        <v>18696973.939999998</v>
      </c>
      <c r="L72" s="12">
        <f>L73+L77</f>
        <v>18696973.939999998</v>
      </c>
      <c r="M72" s="12">
        <f>M73+M77</f>
        <v>18696973.939999998</v>
      </c>
    </row>
    <row r="73" spans="1:13" x14ac:dyDescent="0.25">
      <c r="A73" s="48"/>
      <c r="B73" s="44" t="s">
        <v>15</v>
      </c>
      <c r="C73" s="38"/>
      <c r="D73" s="37"/>
      <c r="E73" s="37"/>
      <c r="F73" s="37"/>
      <c r="G73" s="37"/>
      <c r="H73" s="37"/>
      <c r="I73" s="37"/>
      <c r="J73" s="36"/>
      <c r="K73" s="6">
        <f>K74+K75+K76</f>
        <v>15853865.109999999</v>
      </c>
      <c r="L73" s="6">
        <f>L74+L75+L76</f>
        <v>15853865.109999999</v>
      </c>
      <c r="M73" s="6">
        <f>M74+M75+M76</f>
        <v>15853865.109999999</v>
      </c>
    </row>
    <row r="74" spans="1:13" ht="54.75" customHeight="1" x14ac:dyDescent="0.25">
      <c r="A74" s="48"/>
      <c r="B74" s="45"/>
      <c r="C74" s="33" t="s">
        <v>16</v>
      </c>
      <c r="D74" s="33"/>
      <c r="E74" s="33"/>
      <c r="F74" s="6" t="s">
        <v>19</v>
      </c>
      <c r="G74" s="6">
        <v>50</v>
      </c>
      <c r="H74" s="6">
        <v>50</v>
      </c>
      <c r="I74" s="6">
        <v>50</v>
      </c>
      <c r="J74" s="6">
        <v>55610.59</v>
      </c>
      <c r="K74" s="6">
        <f>G74*J74</f>
        <v>2780529.5</v>
      </c>
      <c r="L74" s="6">
        <f>H74*J74</f>
        <v>2780529.5</v>
      </c>
      <c r="M74" s="6">
        <f>I74*J74</f>
        <v>2780529.5</v>
      </c>
    </row>
    <row r="75" spans="1:13" ht="21.75" customHeight="1" x14ac:dyDescent="0.25">
      <c r="A75" s="48"/>
      <c r="B75" s="46"/>
      <c r="C75" s="34" t="s">
        <v>17</v>
      </c>
      <c r="D75" s="34"/>
      <c r="E75" s="34"/>
      <c r="F75" s="6" t="s">
        <v>19</v>
      </c>
      <c r="G75" s="6">
        <v>166</v>
      </c>
      <c r="H75" s="6">
        <v>166</v>
      </c>
      <c r="I75" s="6">
        <v>166</v>
      </c>
      <c r="J75" s="6">
        <v>49881.71</v>
      </c>
      <c r="K75" s="6">
        <f>G75*J75</f>
        <v>8280363.8599999994</v>
      </c>
      <c r="L75" s="6">
        <f>H75*J75</f>
        <v>8280363.8599999994</v>
      </c>
      <c r="M75" s="6">
        <f>I75*J75</f>
        <v>8280363.8599999994</v>
      </c>
    </row>
    <row r="76" spans="1:13" ht="37.5" customHeight="1" x14ac:dyDescent="0.25">
      <c r="A76" s="48"/>
      <c r="B76" s="7"/>
      <c r="C76" s="33" t="s">
        <v>28</v>
      </c>
      <c r="D76" s="33"/>
      <c r="E76" s="33"/>
      <c r="F76" s="6" t="s">
        <v>19</v>
      </c>
      <c r="G76" s="6">
        <v>41</v>
      </c>
      <c r="H76" s="6">
        <v>41</v>
      </c>
      <c r="I76" s="6">
        <v>41</v>
      </c>
      <c r="J76" s="6">
        <v>116901.75</v>
      </c>
      <c r="K76" s="6">
        <f>G76*J76</f>
        <v>4792971.75</v>
      </c>
      <c r="L76" s="6">
        <f>H76*J76</f>
        <v>4792971.75</v>
      </c>
      <c r="M76" s="6">
        <f>I76*J76</f>
        <v>4792971.75</v>
      </c>
    </row>
    <row r="77" spans="1:13" x14ac:dyDescent="0.25">
      <c r="A77" s="48"/>
      <c r="B77" s="47" t="s">
        <v>18</v>
      </c>
      <c r="C77" s="37"/>
      <c r="D77" s="37"/>
      <c r="E77" s="37"/>
      <c r="F77" s="37"/>
      <c r="G77" s="37"/>
      <c r="H77" s="37"/>
      <c r="I77" s="37"/>
      <c r="J77" s="36"/>
      <c r="K77" s="6">
        <f>K78+K79+K80+K81</f>
        <v>2843108.8299999996</v>
      </c>
      <c r="L77" s="6">
        <f>L78+L79+L80+L81</f>
        <v>2843108.8299999996</v>
      </c>
      <c r="M77" s="6">
        <f>M78+M79+M80+M81</f>
        <v>2843108.8299999996</v>
      </c>
    </row>
    <row r="78" spans="1:13" ht="42.75" customHeight="1" x14ac:dyDescent="0.25">
      <c r="A78" s="48"/>
      <c r="B78" s="47"/>
      <c r="C78" s="35" t="s">
        <v>21</v>
      </c>
      <c r="D78" s="33"/>
      <c r="E78" s="33"/>
      <c r="F78" s="11" t="s">
        <v>20</v>
      </c>
      <c r="G78" s="6">
        <v>50</v>
      </c>
      <c r="H78" s="6">
        <v>50</v>
      </c>
      <c r="I78" s="6">
        <v>50</v>
      </c>
      <c r="J78" s="6">
        <v>10972.02</v>
      </c>
      <c r="K78" s="6">
        <f>G78*J78</f>
        <v>548601</v>
      </c>
      <c r="L78" s="6">
        <f>H78*J78</f>
        <v>548601</v>
      </c>
      <c r="M78" s="6">
        <f>I78*J78</f>
        <v>548601</v>
      </c>
    </row>
    <row r="79" spans="1:13" x14ac:dyDescent="0.25">
      <c r="A79" s="48"/>
      <c r="B79" s="47"/>
      <c r="C79" s="36" t="s">
        <v>17</v>
      </c>
      <c r="D79" s="34"/>
      <c r="E79" s="34"/>
      <c r="F79" s="11" t="s">
        <v>20</v>
      </c>
      <c r="G79" s="6">
        <v>166</v>
      </c>
      <c r="H79" s="6">
        <v>166</v>
      </c>
      <c r="I79" s="6">
        <v>166</v>
      </c>
      <c r="J79" s="6">
        <v>9644.9699999999993</v>
      </c>
      <c r="K79" s="6">
        <f>G79*J79</f>
        <v>1601065.0199999998</v>
      </c>
      <c r="L79" s="6">
        <f>H79*J79</f>
        <v>1601065.0199999998</v>
      </c>
      <c r="M79" s="6">
        <f>I79*J79</f>
        <v>1601065.0199999998</v>
      </c>
    </row>
    <row r="80" spans="1:13" ht="21.75" customHeight="1" x14ac:dyDescent="0.25">
      <c r="A80" s="48"/>
      <c r="B80" s="47"/>
      <c r="C80" s="36" t="s">
        <v>22</v>
      </c>
      <c r="D80" s="34"/>
      <c r="E80" s="34"/>
      <c r="F80" s="11" t="s">
        <v>23</v>
      </c>
      <c r="G80" s="6">
        <v>25</v>
      </c>
      <c r="H80" s="6">
        <v>25</v>
      </c>
      <c r="I80" s="6">
        <v>25</v>
      </c>
      <c r="J80" s="6">
        <v>8085.74</v>
      </c>
      <c r="K80" s="6">
        <f>G80*J80</f>
        <v>202143.5</v>
      </c>
      <c r="L80" s="6">
        <f>H80*J80</f>
        <v>202143.5</v>
      </c>
      <c r="M80" s="6">
        <f>I80*J80</f>
        <v>202143.5</v>
      </c>
    </row>
    <row r="81" spans="1:13" ht="23.25" customHeight="1" x14ac:dyDescent="0.25">
      <c r="A81" s="48"/>
      <c r="B81" s="47"/>
      <c r="C81" s="39" t="s">
        <v>29</v>
      </c>
      <c r="D81" s="40"/>
      <c r="E81" s="35"/>
      <c r="F81" s="11" t="s">
        <v>20</v>
      </c>
      <c r="G81" s="14">
        <v>41</v>
      </c>
      <c r="H81" s="14">
        <v>41</v>
      </c>
      <c r="I81" s="14">
        <v>41</v>
      </c>
      <c r="J81" s="6">
        <v>11982.91</v>
      </c>
      <c r="K81" s="14">
        <f>G81*J81</f>
        <v>491299.31</v>
      </c>
      <c r="L81" s="14">
        <f>H81*J81</f>
        <v>491299.31</v>
      </c>
      <c r="M81" s="14">
        <f>I81*J81</f>
        <v>491299.31</v>
      </c>
    </row>
    <row r="82" spans="1:13" x14ac:dyDescent="0.25">
      <c r="A82" s="57" t="s">
        <v>34</v>
      </c>
      <c r="B82" s="58"/>
      <c r="C82" s="59"/>
      <c r="D82" s="59"/>
      <c r="E82" s="59"/>
      <c r="F82" s="59"/>
      <c r="G82" s="59"/>
      <c r="H82" s="59"/>
      <c r="I82" s="59"/>
      <c r="J82" s="59"/>
      <c r="K82" s="13">
        <f>K83+K86</f>
        <v>2707603.2199999997</v>
      </c>
      <c r="L82" s="13">
        <f>L83+L86</f>
        <v>2707603.2199999997</v>
      </c>
      <c r="M82" s="13">
        <f>M83+M86</f>
        <v>2707603.2199999997</v>
      </c>
    </row>
    <row r="83" spans="1:13" x14ac:dyDescent="0.25">
      <c r="A83" s="57"/>
      <c r="B83" s="54" t="s">
        <v>15</v>
      </c>
      <c r="C83" s="38"/>
      <c r="D83" s="37"/>
      <c r="E83" s="37"/>
      <c r="F83" s="37"/>
      <c r="G83" s="37"/>
      <c r="H83" s="37"/>
      <c r="I83" s="37"/>
      <c r="J83" s="36"/>
      <c r="K83" s="6">
        <f>K84+K85</f>
        <v>2259986.42</v>
      </c>
      <c r="L83" s="6">
        <f>L84+L85</f>
        <v>2259986.42</v>
      </c>
      <c r="M83" s="6">
        <f>M84+M85</f>
        <v>2259986.42</v>
      </c>
    </row>
    <row r="84" spans="1:13" ht="60.75" customHeight="1" x14ac:dyDescent="0.25">
      <c r="A84" s="57"/>
      <c r="B84" s="55"/>
      <c r="C84" s="33" t="s">
        <v>16</v>
      </c>
      <c r="D84" s="33"/>
      <c r="E84" s="33"/>
      <c r="F84" s="6" t="s">
        <v>19</v>
      </c>
      <c r="G84" s="6">
        <v>10</v>
      </c>
      <c r="H84" s="6">
        <v>10</v>
      </c>
      <c r="I84" s="6">
        <v>10</v>
      </c>
      <c r="J84" s="6">
        <v>78238.259999999995</v>
      </c>
      <c r="K84" s="6">
        <f>G84*J84</f>
        <v>782382.6</v>
      </c>
      <c r="L84" s="6">
        <f>H84*J84</f>
        <v>782382.6</v>
      </c>
      <c r="M84" s="6">
        <f>I84*J84</f>
        <v>782382.6</v>
      </c>
    </row>
    <row r="85" spans="1:13" ht="20.25" customHeight="1" x14ac:dyDescent="0.25">
      <c r="A85" s="57"/>
      <c r="B85" s="56"/>
      <c r="C85" s="34" t="s">
        <v>17</v>
      </c>
      <c r="D85" s="34"/>
      <c r="E85" s="34"/>
      <c r="F85" s="6" t="s">
        <v>19</v>
      </c>
      <c r="G85" s="6">
        <v>22</v>
      </c>
      <c r="H85" s="6">
        <v>22</v>
      </c>
      <c r="I85" s="6">
        <v>22</v>
      </c>
      <c r="J85" s="6">
        <v>67163.81</v>
      </c>
      <c r="K85" s="6">
        <f>G85*J85</f>
        <v>1477603.8199999998</v>
      </c>
      <c r="L85" s="6">
        <f>H85*J85</f>
        <v>1477603.8199999998</v>
      </c>
      <c r="M85" s="6">
        <f>I85*J85</f>
        <v>1477603.8199999998</v>
      </c>
    </row>
    <row r="86" spans="1:13" x14ac:dyDescent="0.25">
      <c r="A86" s="57"/>
      <c r="B86" s="47" t="s">
        <v>18</v>
      </c>
      <c r="C86" s="38"/>
      <c r="D86" s="37"/>
      <c r="E86" s="37"/>
      <c r="F86" s="37"/>
      <c r="G86" s="37"/>
      <c r="H86" s="37"/>
      <c r="I86" s="37"/>
      <c r="J86" s="36"/>
      <c r="K86" s="6">
        <f>K87+K88</f>
        <v>447616.8</v>
      </c>
      <c r="L86" s="6">
        <f>L87+L88</f>
        <v>447616.8</v>
      </c>
      <c r="M86" s="6">
        <f>M87+M88</f>
        <v>447616.8</v>
      </c>
    </row>
    <row r="87" spans="1:13" ht="36" customHeight="1" x14ac:dyDescent="0.25">
      <c r="A87" s="57"/>
      <c r="B87" s="47"/>
      <c r="C87" s="33" t="s">
        <v>21</v>
      </c>
      <c r="D87" s="33"/>
      <c r="E87" s="33"/>
      <c r="F87" s="11" t="s">
        <v>20</v>
      </c>
      <c r="G87" s="6">
        <v>10</v>
      </c>
      <c r="H87" s="6">
        <v>10</v>
      </c>
      <c r="I87" s="6">
        <v>10</v>
      </c>
      <c r="J87" s="6">
        <v>14527.63</v>
      </c>
      <c r="K87" s="6">
        <f>G87*J87</f>
        <v>145276.29999999999</v>
      </c>
      <c r="L87" s="6">
        <f>H87*J87</f>
        <v>145276.29999999999</v>
      </c>
      <c r="M87" s="6">
        <f>I87*J87</f>
        <v>145276.29999999999</v>
      </c>
    </row>
    <row r="88" spans="1:13" x14ac:dyDescent="0.25">
      <c r="A88" s="57"/>
      <c r="B88" s="47"/>
      <c r="C88" s="34" t="s">
        <v>17</v>
      </c>
      <c r="D88" s="34"/>
      <c r="E88" s="34"/>
      <c r="F88" s="11" t="s">
        <v>20</v>
      </c>
      <c r="G88" s="6">
        <v>22</v>
      </c>
      <c r="H88" s="6">
        <v>22</v>
      </c>
      <c r="I88" s="6">
        <v>22</v>
      </c>
      <c r="J88" s="6">
        <v>13742.75</v>
      </c>
      <c r="K88" s="6">
        <f>G88*J88</f>
        <v>302340.5</v>
      </c>
      <c r="L88" s="6">
        <f>H88*J88</f>
        <v>302340.5</v>
      </c>
      <c r="M88" s="6">
        <f>I88*J88</f>
        <v>302340.5</v>
      </c>
    </row>
    <row r="89" spans="1:13" x14ac:dyDescent="0.25">
      <c r="A89" s="51" t="s">
        <v>35</v>
      </c>
      <c r="B89" s="52"/>
      <c r="C89" s="53"/>
      <c r="D89" s="53"/>
      <c r="E89" s="53"/>
      <c r="F89" s="53"/>
      <c r="G89" s="53"/>
      <c r="H89" s="53"/>
      <c r="I89" s="53"/>
      <c r="J89" s="53"/>
      <c r="K89" s="15">
        <f>K90+K93</f>
        <v>14680458.52</v>
      </c>
      <c r="L89" s="15">
        <f>L90+L93</f>
        <v>14680458.52</v>
      </c>
      <c r="M89" s="15">
        <f>M90+M93</f>
        <v>14680458.52</v>
      </c>
    </row>
    <row r="90" spans="1:13" x14ac:dyDescent="0.25">
      <c r="A90" s="51"/>
      <c r="B90" s="54" t="s">
        <v>15</v>
      </c>
      <c r="C90" s="38"/>
      <c r="D90" s="37"/>
      <c r="E90" s="37"/>
      <c r="F90" s="37"/>
      <c r="G90" s="37"/>
      <c r="H90" s="37"/>
      <c r="I90" s="37"/>
      <c r="J90" s="36"/>
      <c r="K90" s="6">
        <f>K91+K92</f>
        <v>12240942.549999999</v>
      </c>
      <c r="L90" s="6">
        <f>L91+L92</f>
        <v>12240942.549999999</v>
      </c>
      <c r="M90" s="6">
        <f>M91+M92</f>
        <v>12240942.549999999</v>
      </c>
    </row>
    <row r="91" spans="1:13" ht="60" customHeight="1" x14ac:dyDescent="0.25">
      <c r="A91" s="51"/>
      <c r="B91" s="55"/>
      <c r="C91" s="33" t="s">
        <v>16</v>
      </c>
      <c r="D91" s="33"/>
      <c r="E91" s="33"/>
      <c r="F91" s="6" t="s">
        <v>19</v>
      </c>
      <c r="G91" s="6">
        <v>44</v>
      </c>
      <c r="H91" s="6">
        <v>44</v>
      </c>
      <c r="I91" s="6">
        <v>44</v>
      </c>
      <c r="J91" s="6">
        <v>78238.259999999995</v>
      </c>
      <c r="K91" s="6">
        <f>G91*J91</f>
        <v>3442483.44</v>
      </c>
      <c r="L91" s="6">
        <f>H91*J91</f>
        <v>3442483.44</v>
      </c>
      <c r="M91" s="6">
        <f>I91*J91</f>
        <v>3442483.44</v>
      </c>
    </row>
    <row r="92" spans="1:13" ht="25.5" customHeight="1" x14ac:dyDescent="0.25">
      <c r="A92" s="51"/>
      <c r="B92" s="56"/>
      <c r="C92" s="34" t="s">
        <v>17</v>
      </c>
      <c r="D92" s="34"/>
      <c r="E92" s="34"/>
      <c r="F92" s="6" t="s">
        <v>19</v>
      </c>
      <c r="G92" s="6">
        <v>131</v>
      </c>
      <c r="H92" s="6">
        <v>131</v>
      </c>
      <c r="I92" s="6">
        <v>131</v>
      </c>
      <c r="J92" s="6">
        <v>67163.81</v>
      </c>
      <c r="K92" s="6">
        <f>G92*J92</f>
        <v>8798459.1099999994</v>
      </c>
      <c r="L92" s="6">
        <f>H92*J92</f>
        <v>8798459.1099999994</v>
      </c>
      <c r="M92" s="6">
        <f>I92*J92</f>
        <v>8798459.1099999994</v>
      </c>
    </row>
    <row r="93" spans="1:13" x14ac:dyDescent="0.25">
      <c r="A93" s="51"/>
      <c r="B93" s="47" t="s">
        <v>18</v>
      </c>
      <c r="C93" s="38"/>
      <c r="D93" s="37"/>
      <c r="E93" s="37"/>
      <c r="F93" s="37"/>
      <c r="G93" s="37"/>
      <c r="H93" s="37"/>
      <c r="I93" s="37"/>
      <c r="J93" s="36"/>
      <c r="K93" s="6">
        <f>K94+K95</f>
        <v>2439515.9699999997</v>
      </c>
      <c r="L93" s="6">
        <f>L94+L95</f>
        <v>2439515.9699999997</v>
      </c>
      <c r="M93" s="6">
        <f>M94+M95</f>
        <v>2439515.9699999997</v>
      </c>
    </row>
    <row r="94" spans="1:13" ht="33" customHeight="1" x14ac:dyDescent="0.25">
      <c r="A94" s="51"/>
      <c r="B94" s="47"/>
      <c r="C94" s="33" t="s">
        <v>21</v>
      </c>
      <c r="D94" s="33"/>
      <c r="E94" s="33"/>
      <c r="F94" s="11" t="s">
        <v>20</v>
      </c>
      <c r="G94" s="6">
        <v>44</v>
      </c>
      <c r="H94" s="6">
        <v>44</v>
      </c>
      <c r="I94" s="6">
        <v>44</v>
      </c>
      <c r="J94" s="6">
        <v>14527.63</v>
      </c>
      <c r="K94" s="6">
        <f>G94*J94</f>
        <v>639215.72</v>
      </c>
      <c r="L94" s="6">
        <f>H94*J94</f>
        <v>639215.72</v>
      </c>
      <c r="M94" s="6">
        <f>I94*J94</f>
        <v>639215.72</v>
      </c>
    </row>
    <row r="95" spans="1:13" x14ac:dyDescent="0.25">
      <c r="A95" s="51"/>
      <c r="B95" s="47"/>
      <c r="C95" s="34" t="s">
        <v>17</v>
      </c>
      <c r="D95" s="34"/>
      <c r="E95" s="34"/>
      <c r="F95" s="11" t="s">
        <v>20</v>
      </c>
      <c r="G95" s="6">
        <v>131</v>
      </c>
      <c r="H95" s="6">
        <v>131</v>
      </c>
      <c r="I95" s="6">
        <v>131</v>
      </c>
      <c r="J95" s="6">
        <v>13742.75</v>
      </c>
      <c r="K95" s="6">
        <f>G95*J95</f>
        <v>1800300.25</v>
      </c>
      <c r="L95" s="6">
        <f>H95*J95</f>
        <v>1800300.25</v>
      </c>
      <c r="M95" s="6">
        <f>I95*J95</f>
        <v>1800300.25</v>
      </c>
    </row>
    <row r="96" spans="1:13" x14ac:dyDescent="0.25">
      <c r="A96" s="41" t="s">
        <v>36</v>
      </c>
      <c r="B96" s="42"/>
      <c r="C96" s="43"/>
      <c r="D96" s="43"/>
      <c r="E96" s="43"/>
      <c r="F96" s="43"/>
      <c r="G96" s="43"/>
      <c r="H96" s="43"/>
      <c r="I96" s="43"/>
      <c r="J96" s="43"/>
      <c r="K96" s="18">
        <f>K97+K101</f>
        <v>4175028.52</v>
      </c>
      <c r="L96" s="18">
        <f>L97+L101</f>
        <v>4175028.52</v>
      </c>
      <c r="M96" s="18">
        <f>M97+M101</f>
        <v>4175028.52</v>
      </c>
    </row>
    <row r="97" spans="1:13" x14ac:dyDescent="0.25">
      <c r="A97" s="41"/>
      <c r="B97" s="44" t="s">
        <v>15</v>
      </c>
      <c r="C97" s="38"/>
      <c r="D97" s="37"/>
      <c r="E97" s="37"/>
      <c r="F97" s="37"/>
      <c r="G97" s="37"/>
      <c r="H97" s="37"/>
      <c r="I97" s="37"/>
      <c r="J97" s="36"/>
      <c r="K97" s="6">
        <f>K98+K99+K100</f>
        <v>3357803.4</v>
      </c>
      <c r="L97" s="6">
        <f>L98+L99+L100</f>
        <v>3357803.4</v>
      </c>
      <c r="M97" s="6">
        <f>M98+M99+M100</f>
        <v>3357803.4</v>
      </c>
    </row>
    <row r="98" spans="1:13" ht="55.5" customHeight="1" x14ac:dyDescent="0.25">
      <c r="A98" s="41"/>
      <c r="B98" s="45"/>
      <c r="C98" s="33" t="s">
        <v>16</v>
      </c>
      <c r="D98" s="33"/>
      <c r="E98" s="33"/>
      <c r="F98" s="6" t="s">
        <v>19</v>
      </c>
      <c r="G98" s="6">
        <v>13</v>
      </c>
      <c r="H98" s="6">
        <v>13</v>
      </c>
      <c r="I98" s="6">
        <v>13</v>
      </c>
      <c r="J98" s="6">
        <v>78238.259999999995</v>
      </c>
      <c r="K98" s="6">
        <f>G98*J98</f>
        <v>1017097.3799999999</v>
      </c>
      <c r="L98" s="6">
        <f>H98*J98</f>
        <v>1017097.3799999999</v>
      </c>
      <c r="M98" s="6">
        <f>I98*J98</f>
        <v>1017097.3799999999</v>
      </c>
    </row>
    <row r="99" spans="1:13" ht="22.5" customHeight="1" x14ac:dyDescent="0.25">
      <c r="A99" s="41"/>
      <c r="B99" s="46"/>
      <c r="C99" s="34" t="s">
        <v>17</v>
      </c>
      <c r="D99" s="34"/>
      <c r="E99" s="34"/>
      <c r="F99" s="6" t="s">
        <v>19</v>
      </c>
      <c r="G99" s="6">
        <v>33</v>
      </c>
      <c r="H99" s="6">
        <v>33</v>
      </c>
      <c r="I99" s="6">
        <v>33</v>
      </c>
      <c r="J99" s="6">
        <v>67163.81</v>
      </c>
      <c r="K99" s="6">
        <f>G99*J99</f>
        <v>2216405.73</v>
      </c>
      <c r="L99" s="6">
        <f>H99*J99</f>
        <v>2216405.73</v>
      </c>
      <c r="M99" s="6">
        <f>I99*J99</f>
        <v>2216405.73</v>
      </c>
    </row>
    <row r="100" spans="1:13" ht="38.25" customHeight="1" x14ac:dyDescent="0.25">
      <c r="A100" s="41"/>
      <c r="B100" s="7"/>
      <c r="C100" s="33" t="s">
        <v>28</v>
      </c>
      <c r="D100" s="33"/>
      <c r="E100" s="33"/>
      <c r="F100" s="6" t="s">
        <v>19</v>
      </c>
      <c r="G100" s="6">
        <v>1</v>
      </c>
      <c r="H100" s="6">
        <v>1</v>
      </c>
      <c r="I100" s="6">
        <v>1</v>
      </c>
      <c r="J100" s="6">
        <v>124300.29</v>
      </c>
      <c r="K100" s="6">
        <f>G100*J100</f>
        <v>124300.29</v>
      </c>
      <c r="L100" s="6">
        <f>H100*J100</f>
        <v>124300.29</v>
      </c>
      <c r="M100" s="6">
        <f>I100*J100</f>
        <v>124300.29</v>
      </c>
    </row>
    <row r="101" spans="1:13" x14ac:dyDescent="0.25">
      <c r="A101" s="41"/>
      <c r="B101" s="47" t="s">
        <v>18</v>
      </c>
      <c r="C101" s="37"/>
      <c r="D101" s="37"/>
      <c r="E101" s="37"/>
      <c r="F101" s="37"/>
      <c r="G101" s="37"/>
      <c r="H101" s="37"/>
      <c r="I101" s="37"/>
      <c r="J101" s="36"/>
      <c r="K101" s="6">
        <f>K102+K103+K104+K105</f>
        <v>817225.12</v>
      </c>
      <c r="L101" s="6">
        <f>L102+L103+L104+L105</f>
        <v>817225.12</v>
      </c>
      <c r="M101" s="6">
        <f>M102+M103+M104+M105</f>
        <v>817225.12</v>
      </c>
    </row>
    <row r="102" spans="1:13" ht="35.25" customHeight="1" x14ac:dyDescent="0.25">
      <c r="A102" s="41"/>
      <c r="B102" s="47"/>
      <c r="C102" s="35" t="s">
        <v>21</v>
      </c>
      <c r="D102" s="33"/>
      <c r="E102" s="33"/>
      <c r="F102" s="11" t="s">
        <v>20</v>
      </c>
      <c r="G102" s="6">
        <v>13</v>
      </c>
      <c r="H102" s="6">
        <v>13</v>
      </c>
      <c r="I102" s="6">
        <v>13</v>
      </c>
      <c r="J102" s="6">
        <v>14527.63</v>
      </c>
      <c r="K102" s="6">
        <f>G102*J102</f>
        <v>188859.19</v>
      </c>
      <c r="L102" s="6">
        <f>H102*J102</f>
        <v>188859.19</v>
      </c>
      <c r="M102" s="6">
        <f>I102*J102</f>
        <v>188859.19</v>
      </c>
    </row>
    <row r="103" spans="1:13" ht="15.75" customHeight="1" x14ac:dyDescent="0.25">
      <c r="A103" s="41"/>
      <c r="B103" s="47"/>
      <c r="C103" s="36" t="s">
        <v>17</v>
      </c>
      <c r="D103" s="34"/>
      <c r="E103" s="34"/>
      <c r="F103" s="11" t="s">
        <v>20</v>
      </c>
      <c r="G103" s="6">
        <v>33</v>
      </c>
      <c r="H103" s="6">
        <v>33</v>
      </c>
      <c r="I103" s="6">
        <v>33</v>
      </c>
      <c r="J103" s="6">
        <v>13742.75</v>
      </c>
      <c r="K103" s="6">
        <f>G103*J103</f>
        <v>453510.75</v>
      </c>
      <c r="L103" s="6">
        <f>H103*J103</f>
        <v>453510.75</v>
      </c>
      <c r="M103" s="6">
        <f>I103*J103</f>
        <v>453510.75</v>
      </c>
    </row>
    <row r="104" spans="1:13" ht="18" customHeight="1" x14ac:dyDescent="0.25">
      <c r="A104" s="41"/>
      <c r="B104" s="47"/>
      <c r="C104" s="36" t="s">
        <v>22</v>
      </c>
      <c r="D104" s="34"/>
      <c r="E104" s="34"/>
      <c r="F104" s="11" t="s">
        <v>23</v>
      </c>
      <c r="G104" s="6">
        <v>5</v>
      </c>
      <c r="H104" s="6">
        <v>5</v>
      </c>
      <c r="I104" s="6">
        <v>5</v>
      </c>
      <c r="J104" s="6">
        <v>10400.459999999999</v>
      </c>
      <c r="K104" s="6">
        <f>G104*J104</f>
        <v>52002.299999999996</v>
      </c>
      <c r="L104" s="6">
        <f>H104*J104</f>
        <v>52002.299999999996</v>
      </c>
      <c r="M104" s="6">
        <f>I104*J104</f>
        <v>52002.299999999996</v>
      </c>
    </row>
    <row r="105" spans="1:13" ht="23.25" customHeight="1" x14ac:dyDescent="0.25">
      <c r="A105" s="41"/>
      <c r="B105" s="47"/>
      <c r="C105" s="36" t="s">
        <v>17</v>
      </c>
      <c r="D105" s="34"/>
      <c r="E105" s="34"/>
      <c r="F105" s="11" t="s">
        <v>23</v>
      </c>
      <c r="G105" s="6">
        <v>12</v>
      </c>
      <c r="H105" s="6">
        <v>12</v>
      </c>
      <c r="I105" s="6">
        <v>12</v>
      </c>
      <c r="J105" s="6">
        <v>10237.74</v>
      </c>
      <c r="K105" s="6">
        <f>G105*J105</f>
        <v>122852.88</v>
      </c>
      <c r="L105" s="6">
        <f>H105*J105</f>
        <v>122852.88</v>
      </c>
      <c r="M105" s="6">
        <f>I105*J105</f>
        <v>122852.88</v>
      </c>
    </row>
    <row r="106" spans="1:13" x14ac:dyDescent="0.25">
      <c r="A106" s="19"/>
      <c r="B106" s="8"/>
      <c r="C106" s="20"/>
      <c r="D106" s="20"/>
      <c r="E106" s="20"/>
      <c r="F106" s="21"/>
      <c r="G106" s="22"/>
      <c r="H106" s="22"/>
      <c r="I106" s="22"/>
      <c r="J106" s="23"/>
      <c r="K106" s="24"/>
      <c r="L106" s="24"/>
      <c r="M106" s="24"/>
    </row>
    <row r="107" spans="1:13" ht="30.75" customHeight="1" x14ac:dyDescent="0.25">
      <c r="A107" s="79" t="s">
        <v>37</v>
      </c>
      <c r="B107" s="82"/>
      <c r="C107" s="83"/>
      <c r="D107" s="83"/>
      <c r="E107" s="83"/>
      <c r="F107" s="83"/>
      <c r="G107" s="83"/>
      <c r="H107" s="83"/>
      <c r="I107" s="83"/>
      <c r="J107" s="84"/>
      <c r="K107" s="25">
        <f>K108+K113+K121+K124</f>
        <v>31181041.57</v>
      </c>
      <c r="L107" s="25">
        <f>L108+L113+L121+L124</f>
        <v>31181041.57</v>
      </c>
      <c r="M107" s="25">
        <f>M108+M113+M121+M124</f>
        <v>31181041.57</v>
      </c>
    </row>
    <row r="108" spans="1:13" ht="26.25" customHeight="1" x14ac:dyDescent="0.25">
      <c r="A108" s="80"/>
      <c r="B108" s="54" t="s">
        <v>38</v>
      </c>
      <c r="C108" s="34"/>
      <c r="D108" s="34"/>
      <c r="E108" s="34"/>
      <c r="F108" s="34"/>
      <c r="G108" s="34"/>
      <c r="H108" s="34"/>
      <c r="I108" s="34"/>
      <c r="J108" s="34"/>
      <c r="K108" s="6">
        <f>K109+K111+K112</f>
        <v>13100832.85</v>
      </c>
      <c r="L108" s="6">
        <f>L109+L111+L112</f>
        <v>13100832.85</v>
      </c>
      <c r="M108" s="6">
        <f>M109+M111+M112</f>
        <v>13100832.85</v>
      </c>
    </row>
    <row r="109" spans="1:13" ht="27.75" customHeight="1" x14ac:dyDescent="0.25">
      <c r="A109" s="80"/>
      <c r="B109" s="55"/>
      <c r="C109" s="33" t="s">
        <v>82</v>
      </c>
      <c r="D109" s="33"/>
      <c r="E109" s="33"/>
      <c r="F109" s="26" t="s">
        <v>19</v>
      </c>
      <c r="G109" s="6">
        <v>16</v>
      </c>
      <c r="H109" s="6">
        <v>16</v>
      </c>
      <c r="I109" s="6">
        <v>16</v>
      </c>
      <c r="J109" s="6">
        <v>69726.59</v>
      </c>
      <c r="K109" s="6">
        <f>G109*J109</f>
        <v>1115625.44</v>
      </c>
      <c r="L109" s="6">
        <f>H109*J109</f>
        <v>1115625.44</v>
      </c>
      <c r="M109" s="6">
        <f>I109*J109</f>
        <v>1115625.44</v>
      </c>
    </row>
    <row r="110" spans="1:13" ht="27.75" customHeight="1" x14ac:dyDescent="0.25">
      <c r="A110" s="80"/>
      <c r="B110" s="55"/>
      <c r="C110" s="33" t="s">
        <v>83</v>
      </c>
      <c r="D110" s="33"/>
      <c r="E110" s="33"/>
      <c r="F110" s="26" t="s">
        <v>19</v>
      </c>
      <c r="G110" s="6">
        <v>2</v>
      </c>
      <c r="H110" s="6">
        <v>2</v>
      </c>
      <c r="I110" s="6">
        <v>2</v>
      </c>
      <c r="J110" s="6">
        <v>69020.28</v>
      </c>
      <c r="K110" s="6">
        <f>G110*J110</f>
        <v>138040.56</v>
      </c>
      <c r="L110" s="6">
        <f>H110*J110</f>
        <v>138040.56</v>
      </c>
      <c r="M110" s="6">
        <f>I110*J110</f>
        <v>138040.56</v>
      </c>
    </row>
    <row r="111" spans="1:13" ht="51" customHeight="1" x14ac:dyDescent="0.25">
      <c r="A111" s="80"/>
      <c r="B111" s="55"/>
      <c r="C111" s="33" t="s">
        <v>40</v>
      </c>
      <c r="D111" s="33"/>
      <c r="E111" s="33"/>
      <c r="F111" s="26" t="s">
        <v>19</v>
      </c>
      <c r="G111" s="6">
        <v>293</v>
      </c>
      <c r="H111" s="6">
        <v>293</v>
      </c>
      <c r="I111" s="6">
        <v>293</v>
      </c>
      <c r="J111" s="6">
        <v>40413.56</v>
      </c>
      <c r="K111" s="6">
        <f>G111*J111</f>
        <v>11841173.08</v>
      </c>
      <c r="L111" s="6">
        <f>H111*J111</f>
        <v>11841173.08</v>
      </c>
      <c r="M111" s="6">
        <f>I111*J111</f>
        <v>11841173.08</v>
      </c>
    </row>
    <row r="112" spans="1:13" ht="36.75" customHeight="1" x14ac:dyDescent="0.25">
      <c r="A112" s="80"/>
      <c r="B112" s="56"/>
      <c r="C112" s="33" t="s">
        <v>41</v>
      </c>
      <c r="D112" s="33"/>
      <c r="E112" s="33"/>
      <c r="F112" s="26" t="s">
        <v>44</v>
      </c>
      <c r="G112" s="6">
        <v>1</v>
      </c>
      <c r="H112" s="6">
        <v>1</v>
      </c>
      <c r="I112" s="6">
        <v>1</v>
      </c>
      <c r="J112" s="6">
        <v>144034.32999999999</v>
      </c>
      <c r="K112" s="6">
        <f>G112*J112</f>
        <v>144034.32999999999</v>
      </c>
      <c r="L112" s="6">
        <f>H112*J112</f>
        <v>144034.32999999999</v>
      </c>
      <c r="M112" s="6">
        <f>I112*J112</f>
        <v>144034.32999999999</v>
      </c>
    </row>
    <row r="113" spans="1:13" ht="23.25" customHeight="1" x14ac:dyDescent="0.25">
      <c r="A113" s="80"/>
      <c r="B113" s="54" t="s">
        <v>42</v>
      </c>
      <c r="C113" s="34"/>
      <c r="D113" s="34"/>
      <c r="E113" s="34"/>
      <c r="F113" s="34"/>
      <c r="G113" s="34"/>
      <c r="H113" s="34"/>
      <c r="I113" s="34"/>
      <c r="J113" s="34"/>
      <c r="K113" s="6">
        <f>K114+K115+K116+K117+K118+K119+K120</f>
        <v>16877099.32</v>
      </c>
      <c r="L113" s="6">
        <f>L114+L115+L116+L117+L118+L119+L120</f>
        <v>16877099.32</v>
      </c>
      <c r="M113" s="6">
        <f>M114+M115+M116+M117+M118+M119+M120</f>
        <v>16877099.32</v>
      </c>
    </row>
    <row r="114" spans="1:13" ht="26.25" customHeight="1" x14ac:dyDescent="0.25">
      <c r="A114" s="80"/>
      <c r="B114" s="55"/>
      <c r="C114" s="33" t="s">
        <v>82</v>
      </c>
      <c r="D114" s="33"/>
      <c r="E114" s="33"/>
      <c r="F114" s="26" t="s">
        <v>19</v>
      </c>
      <c r="G114" s="6">
        <v>15</v>
      </c>
      <c r="H114" s="6">
        <v>15</v>
      </c>
      <c r="I114" s="6">
        <v>15</v>
      </c>
      <c r="J114" s="30">
        <v>81234</v>
      </c>
      <c r="K114" s="6">
        <f>G114*J114</f>
        <v>1218510</v>
      </c>
      <c r="L114" s="6">
        <f>H114*J114</f>
        <v>1218510</v>
      </c>
      <c r="M114" s="6">
        <f>I114*J114</f>
        <v>1218510</v>
      </c>
    </row>
    <row r="115" spans="1:13" ht="24.75" customHeight="1" x14ac:dyDescent="0.25">
      <c r="A115" s="80"/>
      <c r="B115" s="55"/>
      <c r="C115" s="33" t="s">
        <v>86</v>
      </c>
      <c r="D115" s="33"/>
      <c r="E115" s="33"/>
      <c r="F115" s="26" t="s">
        <v>19</v>
      </c>
      <c r="G115" s="6">
        <v>3</v>
      </c>
      <c r="H115" s="6">
        <v>3</v>
      </c>
      <c r="I115" s="6">
        <v>3</v>
      </c>
      <c r="J115" s="30">
        <v>72980.479999999996</v>
      </c>
      <c r="K115" s="6">
        <f t="shared" ref="K115:K120" si="3">G115*J115</f>
        <v>218941.44</v>
      </c>
      <c r="L115" s="6">
        <f t="shared" ref="L115:L120" si="4">H115*J115</f>
        <v>218941.44</v>
      </c>
      <c r="M115" s="6">
        <f t="shared" ref="M115:M120" si="5">I115*J115</f>
        <v>218941.44</v>
      </c>
    </row>
    <row r="116" spans="1:13" ht="43.5" customHeight="1" x14ac:dyDescent="0.25">
      <c r="A116" s="80"/>
      <c r="B116" s="55"/>
      <c r="C116" s="33" t="s">
        <v>84</v>
      </c>
      <c r="D116" s="33"/>
      <c r="E116" s="33"/>
      <c r="F116" s="26" t="s">
        <v>19</v>
      </c>
      <c r="G116" s="6">
        <v>256</v>
      </c>
      <c r="H116" s="6">
        <v>256</v>
      </c>
      <c r="I116" s="6">
        <v>256</v>
      </c>
      <c r="J116" s="6">
        <v>44656.13</v>
      </c>
      <c r="K116" s="6">
        <f t="shared" si="3"/>
        <v>11431969.279999999</v>
      </c>
      <c r="L116" s="6">
        <f t="shared" si="4"/>
        <v>11431969.279999999</v>
      </c>
      <c r="M116" s="6">
        <f t="shared" si="5"/>
        <v>11431969.279999999</v>
      </c>
    </row>
    <row r="117" spans="1:13" ht="43.5" customHeight="1" x14ac:dyDescent="0.25">
      <c r="A117" s="80"/>
      <c r="B117" s="55"/>
      <c r="C117" s="33" t="s">
        <v>85</v>
      </c>
      <c r="D117" s="33"/>
      <c r="E117" s="33"/>
      <c r="F117" s="26" t="s">
        <v>19</v>
      </c>
      <c r="G117" s="6">
        <v>36</v>
      </c>
      <c r="H117" s="6">
        <v>36</v>
      </c>
      <c r="I117" s="6">
        <v>36</v>
      </c>
      <c r="J117" s="6">
        <v>63972.85</v>
      </c>
      <c r="K117" s="6">
        <f t="shared" si="3"/>
        <v>2303022.6</v>
      </c>
      <c r="L117" s="6">
        <f t="shared" si="4"/>
        <v>2303022.6</v>
      </c>
      <c r="M117" s="6">
        <f t="shared" si="5"/>
        <v>2303022.6</v>
      </c>
    </row>
    <row r="118" spans="1:13" ht="35.25" customHeight="1" x14ac:dyDescent="0.25">
      <c r="A118" s="80"/>
      <c r="B118" s="55"/>
      <c r="C118" s="33" t="s">
        <v>41</v>
      </c>
      <c r="D118" s="33"/>
      <c r="E118" s="33"/>
      <c r="F118" s="26" t="s">
        <v>44</v>
      </c>
      <c r="G118" s="6">
        <v>2</v>
      </c>
      <c r="H118" s="6">
        <v>2</v>
      </c>
      <c r="I118" s="6">
        <v>2</v>
      </c>
      <c r="J118" s="30">
        <v>213082</v>
      </c>
      <c r="K118" s="6">
        <f t="shared" si="3"/>
        <v>426164</v>
      </c>
      <c r="L118" s="6">
        <f t="shared" si="4"/>
        <v>426164</v>
      </c>
      <c r="M118" s="6">
        <f t="shared" si="5"/>
        <v>426164</v>
      </c>
    </row>
    <row r="119" spans="1:13" ht="45.75" customHeight="1" x14ac:dyDescent="0.25">
      <c r="A119" s="80"/>
      <c r="B119" s="55"/>
      <c r="C119" s="33" t="s">
        <v>43</v>
      </c>
      <c r="D119" s="33"/>
      <c r="E119" s="33"/>
      <c r="F119" s="26" t="s">
        <v>44</v>
      </c>
      <c r="G119" s="6">
        <v>3</v>
      </c>
      <c r="H119" s="6">
        <v>3</v>
      </c>
      <c r="I119" s="6">
        <v>3</v>
      </c>
      <c r="J119" s="30">
        <v>213082</v>
      </c>
      <c r="K119" s="6">
        <f t="shared" si="3"/>
        <v>639246</v>
      </c>
      <c r="L119" s="6">
        <f t="shared" si="4"/>
        <v>639246</v>
      </c>
      <c r="M119" s="6">
        <f t="shared" si="5"/>
        <v>639246</v>
      </c>
    </row>
    <row r="120" spans="1:13" ht="57.75" customHeight="1" x14ac:dyDescent="0.25">
      <c r="A120" s="80"/>
      <c r="B120" s="56"/>
      <c r="C120" s="33" t="s">
        <v>45</v>
      </c>
      <c r="D120" s="33"/>
      <c r="E120" s="33"/>
      <c r="F120" s="26" t="s">
        <v>44</v>
      </c>
      <c r="G120" s="6">
        <v>3</v>
      </c>
      <c r="H120" s="6">
        <v>3</v>
      </c>
      <c r="I120" s="6">
        <v>3</v>
      </c>
      <c r="J120" s="30">
        <v>213082</v>
      </c>
      <c r="K120" s="6">
        <f t="shared" si="3"/>
        <v>639246</v>
      </c>
      <c r="L120" s="6">
        <f t="shared" si="4"/>
        <v>639246</v>
      </c>
      <c r="M120" s="6">
        <f t="shared" si="5"/>
        <v>639246</v>
      </c>
    </row>
    <row r="121" spans="1:13" ht="24" customHeight="1" x14ac:dyDescent="0.25">
      <c r="A121" s="80"/>
      <c r="B121" s="47" t="s">
        <v>46</v>
      </c>
      <c r="C121" s="38"/>
      <c r="D121" s="37"/>
      <c r="E121" s="37"/>
      <c r="F121" s="37"/>
      <c r="G121" s="37"/>
      <c r="H121" s="37"/>
      <c r="I121" s="37"/>
      <c r="J121" s="36"/>
      <c r="K121" s="6">
        <f>K122+K123</f>
        <v>1203109.3999999999</v>
      </c>
      <c r="L121" s="6">
        <f>L122+L123</f>
        <v>1203109.3999999999</v>
      </c>
      <c r="M121" s="6">
        <f>M122+M123</f>
        <v>1203109.3999999999</v>
      </c>
    </row>
    <row r="122" spans="1:13" ht="46.5" customHeight="1" x14ac:dyDescent="0.25">
      <c r="A122" s="80"/>
      <c r="B122" s="47"/>
      <c r="C122" s="33" t="s">
        <v>47</v>
      </c>
      <c r="D122" s="33"/>
      <c r="E122" s="33"/>
      <c r="F122" s="26" t="s">
        <v>48</v>
      </c>
      <c r="G122" s="6">
        <v>20</v>
      </c>
      <c r="H122" s="6">
        <v>20</v>
      </c>
      <c r="I122" s="6">
        <v>20</v>
      </c>
      <c r="J122" s="6">
        <v>48112.59</v>
      </c>
      <c r="K122" s="6">
        <f>G122*J122</f>
        <v>962251.79999999993</v>
      </c>
      <c r="L122" s="6">
        <f>H122*J122</f>
        <v>962251.79999999993</v>
      </c>
      <c r="M122" s="6">
        <f>I122*J122</f>
        <v>962251.79999999993</v>
      </c>
    </row>
    <row r="123" spans="1:13" ht="42" customHeight="1" x14ac:dyDescent="0.25">
      <c r="A123" s="80"/>
      <c r="B123" s="47"/>
      <c r="C123" s="33" t="s">
        <v>41</v>
      </c>
      <c r="D123" s="33"/>
      <c r="E123" s="33"/>
      <c r="F123" s="26" t="s">
        <v>44</v>
      </c>
      <c r="G123" s="6">
        <v>1</v>
      </c>
      <c r="H123" s="6">
        <v>1</v>
      </c>
      <c r="I123" s="6">
        <v>1</v>
      </c>
      <c r="J123" s="6">
        <v>240857.60000000001</v>
      </c>
      <c r="K123" s="6">
        <f>G123*J123</f>
        <v>240857.60000000001</v>
      </c>
      <c r="L123" s="6">
        <f>H123*J123</f>
        <v>240857.60000000001</v>
      </c>
      <c r="M123" s="6">
        <f>I123*J123</f>
        <v>240857.60000000001</v>
      </c>
    </row>
    <row r="124" spans="1:13" ht="27" customHeight="1" x14ac:dyDescent="0.25">
      <c r="A124" s="81"/>
      <c r="B124" s="11" t="s">
        <v>49</v>
      </c>
      <c r="C124" s="34" t="s">
        <v>69</v>
      </c>
      <c r="D124" s="34"/>
      <c r="E124" s="34"/>
      <c r="F124" s="26" t="s">
        <v>50</v>
      </c>
      <c r="G124" s="6">
        <v>100</v>
      </c>
      <c r="H124" s="6">
        <v>100</v>
      </c>
      <c r="I124" s="6">
        <v>100</v>
      </c>
      <c r="J124" s="6"/>
      <c r="K124" s="6">
        <f>G124*J124</f>
        <v>0</v>
      </c>
      <c r="L124" s="6">
        <f>H124*J124</f>
        <v>0</v>
      </c>
      <c r="M124" s="6">
        <f>I124*J124</f>
        <v>0</v>
      </c>
    </row>
    <row r="125" spans="1:13" x14ac:dyDescent="0.25">
      <c r="A125" s="85" t="s">
        <v>51</v>
      </c>
      <c r="B125" s="88"/>
      <c r="C125" s="89"/>
      <c r="D125" s="89"/>
      <c r="E125" s="89"/>
      <c r="F125" s="89"/>
      <c r="G125" s="89"/>
      <c r="H125" s="89"/>
      <c r="I125" s="89"/>
      <c r="J125" s="90"/>
      <c r="K125" s="10">
        <f>K126+K133+K139</f>
        <v>37901831.939999998</v>
      </c>
      <c r="L125" s="10">
        <f>L126+L133+L139</f>
        <v>37901831.939999998</v>
      </c>
      <c r="M125" s="10">
        <f>M126+M133+M139</f>
        <v>37901831.939999998</v>
      </c>
    </row>
    <row r="126" spans="1:13" x14ac:dyDescent="0.25">
      <c r="A126" s="86"/>
      <c r="B126" s="54" t="s">
        <v>38</v>
      </c>
      <c r="C126" s="34"/>
      <c r="D126" s="34"/>
      <c r="E126" s="34"/>
      <c r="F126" s="34"/>
      <c r="G126" s="34"/>
      <c r="H126" s="34"/>
      <c r="I126" s="34"/>
      <c r="J126" s="34"/>
      <c r="K126" s="6">
        <f>K127+K128+K129+K130+K131+K132</f>
        <v>16062360.420000002</v>
      </c>
      <c r="L126" s="6">
        <f>L127+L128+L129+L130+L131+L132</f>
        <v>16062360.420000002</v>
      </c>
      <c r="M126" s="6">
        <f>M127+M128+M129+M130+M131+M132</f>
        <v>16062360.420000002</v>
      </c>
    </row>
    <row r="127" spans="1:13" ht="39" customHeight="1" x14ac:dyDescent="0.25">
      <c r="A127" s="86"/>
      <c r="B127" s="55"/>
      <c r="C127" s="33" t="s">
        <v>52</v>
      </c>
      <c r="D127" s="33"/>
      <c r="E127" s="33"/>
      <c r="F127" s="26" t="s">
        <v>19</v>
      </c>
      <c r="G127" s="6">
        <v>21</v>
      </c>
      <c r="H127" s="6">
        <v>21</v>
      </c>
      <c r="I127" s="6">
        <v>21</v>
      </c>
      <c r="J127" s="6">
        <v>82903.86</v>
      </c>
      <c r="K127" s="6">
        <f t="shared" ref="K127:K132" si="6">G127*J127</f>
        <v>1740981.06</v>
      </c>
      <c r="L127" s="6">
        <f t="shared" ref="L127:L132" si="7">H127*J127</f>
        <v>1740981.06</v>
      </c>
      <c r="M127" s="6">
        <f t="shared" ref="M127:M132" si="8">I127*J127</f>
        <v>1740981.06</v>
      </c>
    </row>
    <row r="128" spans="1:13" ht="27.75" customHeight="1" x14ac:dyDescent="0.25">
      <c r="A128" s="86"/>
      <c r="B128" s="55"/>
      <c r="C128" s="33" t="s">
        <v>53</v>
      </c>
      <c r="D128" s="33"/>
      <c r="E128" s="33"/>
      <c r="F128" s="26" t="s">
        <v>19</v>
      </c>
      <c r="G128" s="6">
        <v>12</v>
      </c>
      <c r="H128" s="6">
        <v>12</v>
      </c>
      <c r="I128" s="6">
        <v>12</v>
      </c>
      <c r="J128" s="6">
        <v>69726.59</v>
      </c>
      <c r="K128" s="6">
        <f t="shared" si="6"/>
        <v>836719.08</v>
      </c>
      <c r="L128" s="6">
        <f t="shared" si="7"/>
        <v>836719.08</v>
      </c>
      <c r="M128" s="6">
        <f t="shared" si="8"/>
        <v>836719.08</v>
      </c>
    </row>
    <row r="129" spans="1:13" ht="45.75" customHeight="1" x14ac:dyDescent="0.25">
      <c r="A129" s="86"/>
      <c r="B129" s="55"/>
      <c r="C129" s="33" t="s">
        <v>80</v>
      </c>
      <c r="D129" s="33"/>
      <c r="E129" s="33"/>
      <c r="F129" s="26" t="s">
        <v>19</v>
      </c>
      <c r="G129" s="6">
        <v>268</v>
      </c>
      <c r="H129" s="6">
        <v>268</v>
      </c>
      <c r="I129" s="6">
        <v>268</v>
      </c>
      <c r="J129" s="6">
        <v>40413.56</v>
      </c>
      <c r="K129" s="6">
        <f t="shared" si="6"/>
        <v>10830834.08</v>
      </c>
      <c r="L129" s="6">
        <f t="shared" si="7"/>
        <v>10830834.08</v>
      </c>
      <c r="M129" s="6">
        <f t="shared" si="8"/>
        <v>10830834.08</v>
      </c>
    </row>
    <row r="130" spans="1:13" ht="45.75" customHeight="1" x14ac:dyDescent="0.25">
      <c r="A130" s="86"/>
      <c r="B130" s="55"/>
      <c r="C130" s="33" t="s">
        <v>79</v>
      </c>
      <c r="D130" s="33"/>
      <c r="E130" s="33"/>
      <c r="F130" s="26" t="s">
        <v>19</v>
      </c>
      <c r="G130" s="6">
        <v>21</v>
      </c>
      <c r="H130" s="6">
        <v>21</v>
      </c>
      <c r="I130" s="6">
        <v>21</v>
      </c>
      <c r="J130" s="6">
        <v>57784.9</v>
      </c>
      <c r="K130" s="6">
        <f t="shared" si="6"/>
        <v>1213482.9000000001</v>
      </c>
      <c r="L130" s="6">
        <f t="shared" si="7"/>
        <v>1213482.9000000001</v>
      </c>
      <c r="M130" s="6">
        <f t="shared" si="8"/>
        <v>1213482.9000000001</v>
      </c>
    </row>
    <row r="131" spans="1:13" ht="56.25" customHeight="1" x14ac:dyDescent="0.25">
      <c r="A131" s="86"/>
      <c r="B131" s="55"/>
      <c r="C131" s="33" t="s">
        <v>55</v>
      </c>
      <c r="D131" s="33"/>
      <c r="E131" s="33"/>
      <c r="F131" s="26" t="s">
        <v>44</v>
      </c>
      <c r="G131" s="6">
        <v>2</v>
      </c>
      <c r="H131" s="6">
        <v>2</v>
      </c>
      <c r="I131" s="6">
        <v>2</v>
      </c>
      <c r="J131" s="6">
        <v>144034.32999999999</v>
      </c>
      <c r="K131" s="6">
        <f t="shared" si="6"/>
        <v>288068.65999999997</v>
      </c>
      <c r="L131" s="6">
        <f t="shared" si="7"/>
        <v>288068.65999999997</v>
      </c>
      <c r="M131" s="6">
        <f t="shared" si="8"/>
        <v>288068.65999999997</v>
      </c>
    </row>
    <row r="132" spans="1:13" ht="55.5" customHeight="1" x14ac:dyDescent="0.25">
      <c r="A132" s="86"/>
      <c r="B132" s="56"/>
      <c r="C132" s="33" t="s">
        <v>54</v>
      </c>
      <c r="D132" s="33"/>
      <c r="E132" s="33"/>
      <c r="F132" s="26" t="s">
        <v>19</v>
      </c>
      <c r="G132" s="6">
        <v>8</v>
      </c>
      <c r="H132" s="6">
        <v>8</v>
      </c>
      <c r="I132" s="6">
        <v>8</v>
      </c>
      <c r="J132" s="6">
        <v>144034.32999999999</v>
      </c>
      <c r="K132" s="6">
        <f t="shared" si="6"/>
        <v>1152274.6399999999</v>
      </c>
      <c r="L132" s="6">
        <f t="shared" si="7"/>
        <v>1152274.6399999999</v>
      </c>
      <c r="M132" s="6">
        <f t="shared" si="8"/>
        <v>1152274.6399999999</v>
      </c>
    </row>
    <row r="133" spans="1:13" x14ac:dyDescent="0.25">
      <c r="A133" s="86"/>
      <c r="B133" s="54" t="s">
        <v>42</v>
      </c>
      <c r="C133" s="34"/>
      <c r="D133" s="34"/>
      <c r="E133" s="34"/>
      <c r="F133" s="34"/>
      <c r="G133" s="34"/>
      <c r="H133" s="34"/>
      <c r="I133" s="34"/>
      <c r="J133" s="34"/>
      <c r="K133" s="6">
        <f>K134+K135+K136+K137+K138</f>
        <v>19387173.43</v>
      </c>
      <c r="L133" s="6">
        <f>L134+L135+L136+L137+L138</f>
        <v>19387173.43</v>
      </c>
      <c r="M133" s="6">
        <f>M134+M135+M136+M137+M138</f>
        <v>19387173.43</v>
      </c>
    </row>
    <row r="134" spans="1:13" ht="36.75" customHeight="1" x14ac:dyDescent="0.25">
      <c r="A134" s="86"/>
      <c r="B134" s="55"/>
      <c r="C134" s="33" t="s">
        <v>52</v>
      </c>
      <c r="D134" s="33"/>
      <c r="E134" s="33"/>
      <c r="F134" s="27" t="s">
        <v>19</v>
      </c>
      <c r="G134" s="28">
        <v>36</v>
      </c>
      <c r="H134" s="28">
        <v>36</v>
      </c>
      <c r="I134" s="28">
        <v>36</v>
      </c>
      <c r="J134" s="28">
        <v>94781.18</v>
      </c>
      <c r="K134" s="6">
        <f>G134*J134</f>
        <v>3412122.4799999995</v>
      </c>
      <c r="L134" s="6">
        <f>I134*J134</f>
        <v>3412122.4799999995</v>
      </c>
      <c r="M134" s="6">
        <f>I134*J134</f>
        <v>3412122.4799999995</v>
      </c>
    </row>
    <row r="135" spans="1:13" ht="30" customHeight="1" x14ac:dyDescent="0.25">
      <c r="A135" s="86"/>
      <c r="B135" s="55"/>
      <c r="C135" s="33" t="s">
        <v>39</v>
      </c>
      <c r="D135" s="33"/>
      <c r="E135" s="33"/>
      <c r="F135" s="26" t="s">
        <v>19</v>
      </c>
      <c r="G135" s="6">
        <v>13</v>
      </c>
      <c r="H135" s="6">
        <v>13</v>
      </c>
      <c r="I135" s="6">
        <v>13</v>
      </c>
      <c r="J135" s="30">
        <v>81234</v>
      </c>
      <c r="K135" s="6">
        <f>G135*J135</f>
        <v>1056042</v>
      </c>
      <c r="L135" s="6">
        <f>H135*J135</f>
        <v>1056042</v>
      </c>
      <c r="M135" s="6">
        <f>I135*J135</f>
        <v>1056042</v>
      </c>
    </row>
    <row r="136" spans="1:13" ht="51.75" customHeight="1" x14ac:dyDescent="0.25">
      <c r="A136" s="86"/>
      <c r="B136" s="55"/>
      <c r="C136" s="33" t="s">
        <v>40</v>
      </c>
      <c r="D136" s="33"/>
      <c r="E136" s="33"/>
      <c r="F136" s="26" t="s">
        <v>19</v>
      </c>
      <c r="G136" s="6">
        <v>315</v>
      </c>
      <c r="H136" s="6">
        <v>315</v>
      </c>
      <c r="I136" s="6">
        <v>315</v>
      </c>
      <c r="J136" s="6">
        <v>44656.13</v>
      </c>
      <c r="K136" s="6">
        <f>G136*J136</f>
        <v>14066680.949999999</v>
      </c>
      <c r="L136" s="6">
        <f>H136*J136</f>
        <v>14066680.949999999</v>
      </c>
      <c r="M136" s="6">
        <f>I136*J136</f>
        <v>14066680.949999999</v>
      </c>
    </row>
    <row r="137" spans="1:13" ht="56.25" customHeight="1" x14ac:dyDescent="0.25">
      <c r="A137" s="86"/>
      <c r="B137" s="55"/>
      <c r="C137" s="33" t="s">
        <v>56</v>
      </c>
      <c r="D137" s="33"/>
      <c r="E137" s="33"/>
      <c r="F137" s="26" t="s">
        <v>44</v>
      </c>
      <c r="G137" s="6">
        <v>3</v>
      </c>
      <c r="H137" s="6">
        <v>3</v>
      </c>
      <c r="I137" s="6">
        <v>3</v>
      </c>
      <c r="J137" s="6">
        <v>213082</v>
      </c>
      <c r="K137" s="6">
        <f>G137*J137</f>
        <v>639246</v>
      </c>
      <c r="L137" s="6">
        <f>H137*J137</f>
        <v>639246</v>
      </c>
      <c r="M137" s="6">
        <f>I137*J137</f>
        <v>639246</v>
      </c>
    </row>
    <row r="138" spans="1:13" ht="31.2" x14ac:dyDescent="0.25">
      <c r="A138" s="86"/>
      <c r="B138" s="56"/>
      <c r="C138" s="33" t="s">
        <v>45</v>
      </c>
      <c r="D138" s="33"/>
      <c r="E138" s="33"/>
      <c r="F138" s="26" t="s">
        <v>44</v>
      </c>
      <c r="G138" s="6">
        <v>1</v>
      </c>
      <c r="H138" s="6">
        <v>1</v>
      </c>
      <c r="I138" s="6">
        <v>1</v>
      </c>
      <c r="J138" s="6">
        <v>213082</v>
      </c>
      <c r="K138" s="6">
        <f>G138*J138</f>
        <v>213082</v>
      </c>
      <c r="L138" s="6">
        <f>H138*J138</f>
        <v>213082</v>
      </c>
      <c r="M138" s="6">
        <f>I138*J138</f>
        <v>213082</v>
      </c>
    </row>
    <row r="139" spans="1:13" x14ac:dyDescent="0.25">
      <c r="A139" s="86"/>
      <c r="B139" s="47" t="s">
        <v>46</v>
      </c>
      <c r="C139" s="38"/>
      <c r="D139" s="37"/>
      <c r="E139" s="37"/>
      <c r="F139" s="37"/>
      <c r="G139" s="37"/>
      <c r="H139" s="37"/>
      <c r="I139" s="37"/>
      <c r="J139" s="36"/>
      <c r="K139" s="6">
        <f>K140+K141</f>
        <v>2452298.09</v>
      </c>
      <c r="L139" s="6">
        <f>L140+L141</f>
        <v>2452298.09</v>
      </c>
      <c r="M139" s="6">
        <f>M140+M141</f>
        <v>2452298.09</v>
      </c>
    </row>
    <row r="140" spans="1:13" ht="46.5" customHeight="1" x14ac:dyDescent="0.25">
      <c r="A140" s="86"/>
      <c r="B140" s="47"/>
      <c r="C140" s="33" t="s">
        <v>47</v>
      </c>
      <c r="D140" s="33"/>
      <c r="E140" s="33"/>
      <c r="F140" s="26" t="s">
        <v>48</v>
      </c>
      <c r="G140" s="6">
        <v>49</v>
      </c>
      <c r="H140" s="6">
        <v>49</v>
      </c>
      <c r="I140" s="6">
        <v>49</v>
      </c>
      <c r="J140" s="6">
        <v>48112.59</v>
      </c>
      <c r="K140" s="6">
        <f>G140*J140</f>
        <v>2357516.9099999997</v>
      </c>
      <c r="L140" s="6">
        <f>H140*J140</f>
        <v>2357516.9099999997</v>
      </c>
      <c r="M140" s="6">
        <f>I140*J140</f>
        <v>2357516.9099999997</v>
      </c>
    </row>
    <row r="141" spans="1:13" ht="45" customHeight="1" x14ac:dyDescent="0.25">
      <c r="A141" s="86"/>
      <c r="B141" s="47"/>
      <c r="C141" s="33" t="s">
        <v>52</v>
      </c>
      <c r="D141" s="33"/>
      <c r="E141" s="33"/>
      <c r="F141" s="26" t="s">
        <v>44</v>
      </c>
      <c r="G141" s="6">
        <v>1</v>
      </c>
      <c r="H141" s="6">
        <v>1</v>
      </c>
      <c r="I141" s="6">
        <v>1</v>
      </c>
      <c r="J141" s="6">
        <v>94781.18</v>
      </c>
      <c r="K141" s="6">
        <f>G141*J141</f>
        <v>94781.18</v>
      </c>
      <c r="L141" s="6">
        <f>H141*J141</f>
        <v>94781.18</v>
      </c>
      <c r="M141" s="6">
        <f>I141*J141</f>
        <v>94781.18</v>
      </c>
    </row>
    <row r="142" spans="1:13" ht="21" x14ac:dyDescent="0.25">
      <c r="A142" s="87"/>
      <c r="B142" s="11" t="s">
        <v>49</v>
      </c>
      <c r="C142" s="34" t="s">
        <v>69</v>
      </c>
      <c r="D142" s="34"/>
      <c r="E142" s="34"/>
      <c r="F142" s="26" t="s">
        <v>50</v>
      </c>
      <c r="G142" s="6">
        <v>150</v>
      </c>
      <c r="H142" s="6">
        <v>150</v>
      </c>
      <c r="I142" s="6">
        <v>150</v>
      </c>
      <c r="J142" s="6"/>
      <c r="K142" s="6">
        <f>G142*J142</f>
        <v>0</v>
      </c>
      <c r="L142" s="6">
        <f>H142*J142</f>
        <v>0</v>
      </c>
      <c r="M142" s="6">
        <f>I142*J142</f>
        <v>0</v>
      </c>
    </row>
    <row r="143" spans="1:13" x14ac:dyDescent="0.25">
      <c r="A143" s="91" t="s">
        <v>57</v>
      </c>
      <c r="B143" s="94"/>
      <c r="C143" s="95"/>
      <c r="D143" s="95"/>
      <c r="E143" s="95"/>
      <c r="F143" s="95"/>
      <c r="G143" s="95"/>
      <c r="H143" s="95"/>
      <c r="I143" s="95"/>
      <c r="J143" s="96"/>
      <c r="K143" s="13">
        <f>K144+K147+K153</f>
        <v>23776928.550000001</v>
      </c>
      <c r="L143" s="13">
        <f>L144+L147+L153</f>
        <v>23776928.550000001</v>
      </c>
      <c r="M143" s="13">
        <f>M144+M147+M153</f>
        <v>23776928.550000001</v>
      </c>
    </row>
    <row r="144" spans="1:13" x14ac:dyDescent="0.25">
      <c r="A144" s="92"/>
      <c r="B144" s="54" t="s">
        <v>38</v>
      </c>
      <c r="C144" s="34"/>
      <c r="D144" s="34"/>
      <c r="E144" s="34"/>
      <c r="F144" s="34"/>
      <c r="G144" s="34"/>
      <c r="H144" s="34"/>
      <c r="I144" s="34"/>
      <c r="J144" s="34"/>
      <c r="K144" s="6">
        <f>K145+K146</f>
        <v>9648470.3000000007</v>
      </c>
      <c r="L144" s="6">
        <f>L145+L146</f>
        <v>9648470.3000000007</v>
      </c>
      <c r="M144" s="6">
        <f>M145+M146</f>
        <v>9648470.3000000007</v>
      </c>
    </row>
    <row r="145" spans="1:13" ht="30" customHeight="1" x14ac:dyDescent="0.25">
      <c r="A145" s="92"/>
      <c r="B145" s="55"/>
      <c r="C145" s="33" t="s">
        <v>81</v>
      </c>
      <c r="D145" s="33"/>
      <c r="E145" s="33"/>
      <c r="F145" s="26" t="s">
        <v>19</v>
      </c>
      <c r="G145" s="6">
        <v>5</v>
      </c>
      <c r="H145" s="6">
        <v>5</v>
      </c>
      <c r="I145" s="6">
        <v>5</v>
      </c>
      <c r="J145" s="6">
        <v>69020.28</v>
      </c>
      <c r="K145" s="6">
        <f>G145*J145</f>
        <v>345101.4</v>
      </c>
      <c r="L145" s="6">
        <f>H145*J145</f>
        <v>345101.4</v>
      </c>
      <c r="M145" s="6">
        <f>I145*J145</f>
        <v>345101.4</v>
      </c>
    </row>
    <row r="146" spans="1:13" ht="44.25" customHeight="1" x14ac:dyDescent="0.25">
      <c r="A146" s="92"/>
      <c r="B146" s="55"/>
      <c r="C146" s="33" t="s">
        <v>40</v>
      </c>
      <c r="D146" s="33"/>
      <c r="E146" s="33"/>
      <c r="F146" s="26" t="s">
        <v>19</v>
      </c>
      <c r="G146" s="6">
        <v>161</v>
      </c>
      <c r="H146" s="6">
        <v>161</v>
      </c>
      <c r="I146" s="6">
        <v>161</v>
      </c>
      <c r="J146" s="6">
        <v>57784.9</v>
      </c>
      <c r="K146" s="6">
        <f>G146*J146</f>
        <v>9303368.9000000004</v>
      </c>
      <c r="L146" s="6">
        <f>H146*J146</f>
        <v>9303368.9000000004</v>
      </c>
      <c r="M146" s="6">
        <f>I146*J146</f>
        <v>9303368.9000000004</v>
      </c>
    </row>
    <row r="147" spans="1:13" ht="19.5" customHeight="1" x14ac:dyDescent="0.25">
      <c r="A147" s="92"/>
      <c r="B147" s="54" t="s">
        <v>42</v>
      </c>
      <c r="C147" s="34"/>
      <c r="D147" s="34"/>
      <c r="E147" s="34"/>
      <c r="F147" s="34"/>
      <c r="G147" s="34"/>
      <c r="H147" s="34"/>
      <c r="I147" s="34"/>
      <c r="J147" s="34"/>
      <c r="K147" s="6">
        <f>K148+K149+K150+K151</f>
        <v>13711292.950000001</v>
      </c>
      <c r="L147" s="6">
        <f>L148+L149+L150+L151</f>
        <v>13711292.950000001</v>
      </c>
      <c r="M147" s="6">
        <f>M148+M149+M150+M151</f>
        <v>13711292.950000001</v>
      </c>
    </row>
    <row r="148" spans="1:13" ht="27.75" customHeight="1" x14ac:dyDescent="0.25">
      <c r="A148" s="92"/>
      <c r="B148" s="55"/>
      <c r="C148" s="33" t="s">
        <v>39</v>
      </c>
      <c r="D148" s="33"/>
      <c r="E148" s="33"/>
      <c r="F148" s="26" t="s">
        <v>19</v>
      </c>
      <c r="G148" s="6">
        <v>18</v>
      </c>
      <c r="H148" s="6">
        <v>18</v>
      </c>
      <c r="I148" s="6">
        <v>18</v>
      </c>
      <c r="J148" s="6">
        <v>72980.479999999996</v>
      </c>
      <c r="K148" s="6">
        <f>G148*J148</f>
        <v>1313648.6399999999</v>
      </c>
      <c r="L148" s="6">
        <f>H148*J148</f>
        <v>1313648.6399999999</v>
      </c>
      <c r="M148" s="6">
        <f>I148*J148</f>
        <v>1313648.6399999999</v>
      </c>
    </row>
    <row r="149" spans="1:13" ht="47.25" customHeight="1" x14ac:dyDescent="0.25">
      <c r="A149" s="92"/>
      <c r="B149" s="55"/>
      <c r="C149" s="33" t="s">
        <v>40</v>
      </c>
      <c r="D149" s="33"/>
      <c r="E149" s="33"/>
      <c r="F149" s="26" t="s">
        <v>19</v>
      </c>
      <c r="G149" s="6">
        <v>179</v>
      </c>
      <c r="H149" s="6">
        <v>179</v>
      </c>
      <c r="I149" s="6">
        <v>179</v>
      </c>
      <c r="J149" s="6">
        <v>63972.85</v>
      </c>
      <c r="K149" s="6">
        <f>G149*J149</f>
        <v>11451140.15</v>
      </c>
      <c r="L149" s="6">
        <f>H149*J149</f>
        <v>11451140.15</v>
      </c>
      <c r="M149" s="6">
        <f>I149*J149</f>
        <v>11451140.15</v>
      </c>
    </row>
    <row r="150" spans="1:13" ht="31.2" x14ac:dyDescent="0.25">
      <c r="A150" s="92"/>
      <c r="B150" s="55"/>
      <c r="C150" s="33" t="s">
        <v>43</v>
      </c>
      <c r="D150" s="33"/>
      <c r="E150" s="33"/>
      <c r="F150" s="26" t="s">
        <v>44</v>
      </c>
      <c r="G150" s="6">
        <v>2</v>
      </c>
      <c r="H150" s="6">
        <v>2</v>
      </c>
      <c r="I150" s="6">
        <v>2</v>
      </c>
      <c r="J150" s="6">
        <v>236708.58</v>
      </c>
      <c r="K150" s="6">
        <f>G150*J150</f>
        <v>473417.16</v>
      </c>
      <c r="L150" s="6">
        <f>H150*J150</f>
        <v>473417.16</v>
      </c>
      <c r="M150" s="6">
        <f>I150*J150</f>
        <v>473417.16</v>
      </c>
    </row>
    <row r="151" spans="1:13" ht="56.25" customHeight="1" x14ac:dyDescent="0.25">
      <c r="A151" s="92"/>
      <c r="B151" s="56"/>
      <c r="C151" s="33" t="s">
        <v>45</v>
      </c>
      <c r="D151" s="33"/>
      <c r="E151" s="33"/>
      <c r="F151" s="26" t="s">
        <v>44</v>
      </c>
      <c r="G151" s="6">
        <v>2</v>
      </c>
      <c r="H151" s="6">
        <v>2</v>
      </c>
      <c r="I151" s="6">
        <v>2</v>
      </c>
      <c r="J151" s="6">
        <v>236543.5</v>
      </c>
      <c r="K151" s="6">
        <f>G151*J151</f>
        <v>473087</v>
      </c>
      <c r="L151" s="6">
        <f>H151*J151</f>
        <v>473087</v>
      </c>
      <c r="M151" s="6">
        <f>I151*J151</f>
        <v>473087</v>
      </c>
    </row>
    <row r="152" spans="1:13" x14ac:dyDescent="0.25">
      <c r="A152" s="92"/>
      <c r="B152" s="47" t="s">
        <v>46</v>
      </c>
      <c r="C152" s="38"/>
      <c r="D152" s="37"/>
      <c r="E152" s="37"/>
      <c r="F152" s="37"/>
      <c r="G152" s="37"/>
      <c r="H152" s="37"/>
      <c r="I152" s="37"/>
      <c r="J152" s="36"/>
      <c r="K152" s="6"/>
      <c r="L152" s="6"/>
      <c r="M152" s="6"/>
    </row>
    <row r="153" spans="1:13" ht="44.25" customHeight="1" x14ac:dyDescent="0.25">
      <c r="A153" s="92"/>
      <c r="B153" s="47"/>
      <c r="C153" s="33" t="s">
        <v>47</v>
      </c>
      <c r="D153" s="33"/>
      <c r="E153" s="33"/>
      <c r="F153" s="26" t="s">
        <v>48</v>
      </c>
      <c r="G153" s="6">
        <v>6</v>
      </c>
      <c r="H153" s="6">
        <v>6</v>
      </c>
      <c r="I153" s="6">
        <v>6</v>
      </c>
      <c r="J153" s="6">
        <v>69527.55</v>
      </c>
      <c r="K153" s="6">
        <f>G153*J153</f>
        <v>417165.30000000005</v>
      </c>
      <c r="L153" s="6">
        <f>H153*J153</f>
        <v>417165.30000000005</v>
      </c>
      <c r="M153" s="6">
        <f>I153*J153</f>
        <v>417165.30000000005</v>
      </c>
    </row>
    <row r="154" spans="1:13" ht="21" x14ac:dyDescent="0.25">
      <c r="A154" s="93"/>
      <c r="B154" s="11" t="s">
        <v>49</v>
      </c>
      <c r="C154" s="34" t="s">
        <v>69</v>
      </c>
      <c r="D154" s="34"/>
      <c r="E154" s="34"/>
      <c r="F154" s="26" t="s">
        <v>50</v>
      </c>
      <c r="G154" s="6">
        <v>105</v>
      </c>
      <c r="H154" s="6">
        <v>105</v>
      </c>
      <c r="I154" s="6">
        <v>105</v>
      </c>
      <c r="J154" s="6"/>
      <c r="K154" s="6">
        <f>G154*J154</f>
        <v>0</v>
      </c>
      <c r="L154" s="6">
        <f>H154*J154</f>
        <v>0</v>
      </c>
      <c r="M154" s="6">
        <f>I154*J154</f>
        <v>0</v>
      </c>
    </row>
    <row r="155" spans="1:13" x14ac:dyDescent="0.25">
      <c r="A155" s="97" t="s">
        <v>58</v>
      </c>
      <c r="B155" s="100"/>
      <c r="C155" s="101"/>
      <c r="D155" s="101"/>
      <c r="E155" s="101"/>
      <c r="F155" s="101"/>
      <c r="G155" s="101"/>
      <c r="H155" s="101"/>
      <c r="I155" s="101"/>
      <c r="J155" s="102"/>
      <c r="K155" s="15">
        <f>K157+K159+K161+K162</f>
        <v>27454519.780000001</v>
      </c>
      <c r="L155" s="15">
        <f>L157+L159+L161+L162</f>
        <v>27454519.780000001</v>
      </c>
      <c r="M155" s="15">
        <f>M157+M159+M161+M162</f>
        <v>27454519.780000001</v>
      </c>
    </row>
    <row r="156" spans="1:13" ht="31.5" customHeight="1" x14ac:dyDescent="0.25">
      <c r="A156" s="98"/>
      <c r="B156" s="54" t="s">
        <v>38</v>
      </c>
      <c r="C156" s="34"/>
      <c r="D156" s="34"/>
      <c r="E156" s="34"/>
      <c r="F156" s="34"/>
      <c r="G156" s="34"/>
      <c r="H156" s="34"/>
      <c r="I156" s="34"/>
      <c r="J156" s="34"/>
      <c r="K156" s="6"/>
      <c r="L156" s="6"/>
      <c r="M156" s="6"/>
    </row>
    <row r="157" spans="1:13" ht="50.25" customHeight="1" x14ac:dyDescent="0.25">
      <c r="A157" s="98"/>
      <c r="B157" s="55"/>
      <c r="C157" s="33" t="s">
        <v>40</v>
      </c>
      <c r="D157" s="33"/>
      <c r="E157" s="33"/>
      <c r="F157" s="26" t="s">
        <v>19</v>
      </c>
      <c r="G157" s="6">
        <v>306</v>
      </c>
      <c r="H157" s="6">
        <v>306</v>
      </c>
      <c r="I157" s="6">
        <v>306</v>
      </c>
      <c r="J157" s="6">
        <v>40413.56</v>
      </c>
      <c r="K157" s="6">
        <f>G157*J157</f>
        <v>12366549.359999999</v>
      </c>
      <c r="L157" s="6">
        <f>H157*J157</f>
        <v>12366549.359999999</v>
      </c>
      <c r="M157" s="6">
        <f>I157*J157</f>
        <v>12366549.359999999</v>
      </c>
    </row>
    <row r="158" spans="1:13" x14ac:dyDescent="0.25">
      <c r="A158" s="98"/>
      <c r="B158" s="54" t="s">
        <v>42</v>
      </c>
      <c r="C158" s="34"/>
      <c r="D158" s="34"/>
      <c r="E158" s="34"/>
      <c r="F158" s="34"/>
      <c r="G158" s="34"/>
      <c r="H158" s="34"/>
      <c r="I158" s="34"/>
      <c r="J158" s="34"/>
      <c r="K158" s="6"/>
      <c r="L158" s="6"/>
      <c r="M158" s="6"/>
    </row>
    <row r="159" spans="1:13" ht="50.25" customHeight="1" x14ac:dyDescent="0.25">
      <c r="A159" s="98"/>
      <c r="B159" s="55"/>
      <c r="C159" s="33" t="s">
        <v>40</v>
      </c>
      <c r="D159" s="33"/>
      <c r="E159" s="33"/>
      <c r="F159" s="26" t="s">
        <v>19</v>
      </c>
      <c r="G159" s="6">
        <v>284</v>
      </c>
      <c r="H159" s="6">
        <v>284</v>
      </c>
      <c r="I159" s="6">
        <v>284</v>
      </c>
      <c r="J159" s="6">
        <v>44656.13</v>
      </c>
      <c r="K159" s="6">
        <f>G159*J159</f>
        <v>12682340.92</v>
      </c>
      <c r="L159" s="6">
        <f>H159*J159</f>
        <v>12682340.92</v>
      </c>
      <c r="M159" s="6">
        <f>I159*J159</f>
        <v>12682340.92</v>
      </c>
    </row>
    <row r="160" spans="1:13" ht="12.75" customHeight="1" x14ac:dyDescent="0.25">
      <c r="A160" s="98"/>
      <c r="B160" s="54" t="s">
        <v>46</v>
      </c>
      <c r="C160" s="38"/>
      <c r="D160" s="37"/>
      <c r="E160" s="37"/>
      <c r="F160" s="37"/>
      <c r="G160" s="37"/>
      <c r="H160" s="37"/>
      <c r="I160" s="37"/>
      <c r="J160" s="36"/>
      <c r="K160" s="6"/>
      <c r="L160" s="6"/>
      <c r="M160" s="6"/>
    </row>
    <row r="161" spans="1:13" ht="45" customHeight="1" x14ac:dyDescent="0.25">
      <c r="A161" s="98"/>
      <c r="B161" s="56"/>
      <c r="C161" s="33" t="s">
        <v>47</v>
      </c>
      <c r="D161" s="33"/>
      <c r="E161" s="33"/>
      <c r="F161" s="26" t="s">
        <v>48</v>
      </c>
      <c r="G161" s="6">
        <v>50</v>
      </c>
      <c r="H161" s="6">
        <v>50</v>
      </c>
      <c r="I161" s="6">
        <v>50</v>
      </c>
      <c r="J161" s="6">
        <v>48112.59</v>
      </c>
      <c r="K161" s="6">
        <f>G161*J161</f>
        <v>2405629.5</v>
      </c>
      <c r="L161" s="6">
        <f>H161*J161</f>
        <v>2405629.5</v>
      </c>
      <c r="M161" s="6">
        <f>I161*J161</f>
        <v>2405629.5</v>
      </c>
    </row>
    <row r="162" spans="1:13" ht="21" x14ac:dyDescent="0.25">
      <c r="A162" s="99"/>
      <c r="B162" s="11" t="s">
        <v>49</v>
      </c>
      <c r="C162" s="34" t="s">
        <v>69</v>
      </c>
      <c r="D162" s="34"/>
      <c r="E162" s="34"/>
      <c r="F162" s="26" t="s">
        <v>50</v>
      </c>
      <c r="G162" s="6">
        <v>106</v>
      </c>
      <c r="H162" s="6">
        <v>106</v>
      </c>
      <c r="I162" s="6">
        <v>106</v>
      </c>
      <c r="J162" s="6"/>
      <c r="K162" s="6">
        <f>G162*J162</f>
        <v>0</v>
      </c>
      <c r="L162" s="6">
        <f>H162*J162</f>
        <v>0</v>
      </c>
      <c r="M162" s="6">
        <f>I162*J162</f>
        <v>0</v>
      </c>
    </row>
    <row r="163" spans="1:13" x14ac:dyDescent="0.25">
      <c r="A163" s="79" t="s">
        <v>59</v>
      </c>
      <c r="B163" s="82"/>
      <c r="C163" s="83"/>
      <c r="D163" s="83"/>
      <c r="E163" s="83"/>
      <c r="F163" s="83"/>
      <c r="G163" s="83"/>
      <c r="H163" s="83"/>
      <c r="I163" s="83"/>
      <c r="J163" s="84"/>
      <c r="K163" s="25">
        <f>K164+K167+K172</f>
        <v>5626840.3200000003</v>
      </c>
      <c r="L163" s="25">
        <f>L164+L167+L172</f>
        <v>5626840.3200000003</v>
      </c>
      <c r="M163" s="25">
        <f>M164+M167+M172</f>
        <v>5626840.3200000003</v>
      </c>
    </row>
    <row r="164" spans="1:13" x14ac:dyDescent="0.25">
      <c r="A164" s="80"/>
      <c r="B164" s="54" t="s">
        <v>38</v>
      </c>
      <c r="C164" s="34"/>
      <c r="D164" s="34"/>
      <c r="E164" s="34"/>
      <c r="F164" s="34"/>
      <c r="G164" s="34"/>
      <c r="H164" s="34"/>
      <c r="I164" s="34"/>
      <c r="J164" s="34"/>
      <c r="K164" s="6">
        <f>K165+K166</f>
        <v>2276081.8600000003</v>
      </c>
      <c r="L164" s="6">
        <f>L165+L166</f>
        <v>2276081.8600000003</v>
      </c>
      <c r="M164" s="6">
        <f>M165+M166</f>
        <v>2276081.8600000003</v>
      </c>
    </row>
    <row r="165" spans="1:13" ht="33" customHeight="1" x14ac:dyDescent="0.25">
      <c r="A165" s="80"/>
      <c r="B165" s="55"/>
      <c r="C165" s="33" t="s">
        <v>39</v>
      </c>
      <c r="D165" s="33"/>
      <c r="E165" s="33"/>
      <c r="F165" s="26" t="s">
        <v>19</v>
      </c>
      <c r="G165" s="6">
        <v>2</v>
      </c>
      <c r="H165" s="6">
        <v>2</v>
      </c>
      <c r="I165" s="6">
        <v>2</v>
      </c>
      <c r="J165" s="6">
        <v>69020.28</v>
      </c>
      <c r="K165" s="6">
        <f>G165*J165</f>
        <v>138040.56</v>
      </c>
      <c r="L165" s="6">
        <f>H165*J165</f>
        <v>138040.56</v>
      </c>
      <c r="M165" s="6">
        <f>I165*J165</f>
        <v>138040.56</v>
      </c>
    </row>
    <row r="166" spans="1:13" ht="48" customHeight="1" x14ac:dyDescent="0.25">
      <c r="A166" s="80"/>
      <c r="B166" s="55"/>
      <c r="C166" s="33" t="s">
        <v>40</v>
      </c>
      <c r="D166" s="33"/>
      <c r="E166" s="33"/>
      <c r="F166" s="26" t="s">
        <v>19</v>
      </c>
      <c r="G166" s="6">
        <v>37</v>
      </c>
      <c r="H166" s="6">
        <v>37</v>
      </c>
      <c r="I166" s="6">
        <v>37</v>
      </c>
      <c r="J166" s="6">
        <v>57784.9</v>
      </c>
      <c r="K166" s="6">
        <f>G166*J166</f>
        <v>2138041.3000000003</v>
      </c>
      <c r="L166" s="6">
        <f>H166*J166</f>
        <v>2138041.3000000003</v>
      </c>
      <c r="M166" s="6">
        <f>I166*J166</f>
        <v>2138041.3000000003</v>
      </c>
    </row>
    <row r="167" spans="1:13" x14ac:dyDescent="0.25">
      <c r="A167" s="80"/>
      <c r="B167" s="54" t="s">
        <v>42</v>
      </c>
      <c r="C167" s="34"/>
      <c r="D167" s="34"/>
      <c r="E167" s="34"/>
      <c r="F167" s="34"/>
      <c r="G167" s="34"/>
      <c r="H167" s="34"/>
      <c r="I167" s="34"/>
      <c r="J167" s="34"/>
      <c r="K167" s="6">
        <f>K168+K169+K170</f>
        <v>2794538.06</v>
      </c>
      <c r="L167" s="6">
        <f>L168+L169+L170</f>
        <v>2794538.06</v>
      </c>
      <c r="M167" s="6">
        <f>M168+M169+M170</f>
        <v>2794538.06</v>
      </c>
    </row>
    <row r="168" spans="1:13" ht="27" customHeight="1" x14ac:dyDescent="0.25">
      <c r="A168" s="80"/>
      <c r="B168" s="55"/>
      <c r="C168" s="33" t="s">
        <v>39</v>
      </c>
      <c r="D168" s="33"/>
      <c r="E168" s="33"/>
      <c r="F168" s="26" t="s">
        <v>19</v>
      </c>
      <c r="G168" s="6">
        <v>7</v>
      </c>
      <c r="H168" s="6">
        <v>7</v>
      </c>
      <c r="I168" s="6">
        <v>7</v>
      </c>
      <c r="J168" s="6">
        <v>72980.479999999996</v>
      </c>
      <c r="K168" s="6">
        <f>G168*J168</f>
        <v>510863.35999999999</v>
      </c>
      <c r="L168" s="6">
        <f>H168*J168</f>
        <v>510863.35999999999</v>
      </c>
      <c r="M168" s="6">
        <f>I168*J168</f>
        <v>510863.35999999999</v>
      </c>
    </row>
    <row r="169" spans="1:13" ht="42.75" customHeight="1" x14ac:dyDescent="0.25">
      <c r="A169" s="80"/>
      <c r="B169" s="55"/>
      <c r="C169" s="33" t="s">
        <v>40</v>
      </c>
      <c r="D169" s="33"/>
      <c r="E169" s="33"/>
      <c r="F169" s="26" t="s">
        <v>19</v>
      </c>
      <c r="G169" s="6">
        <v>32</v>
      </c>
      <c r="H169" s="6">
        <v>32</v>
      </c>
      <c r="I169" s="6">
        <v>32</v>
      </c>
      <c r="J169" s="6">
        <v>63972.85</v>
      </c>
      <c r="K169" s="6">
        <f>G169*J169</f>
        <v>2047131.2</v>
      </c>
      <c r="L169" s="6">
        <f>H169*J169</f>
        <v>2047131.2</v>
      </c>
      <c r="M169" s="6">
        <f>I169*J169</f>
        <v>2047131.2</v>
      </c>
    </row>
    <row r="170" spans="1:13" ht="35.25" customHeight="1" x14ac:dyDescent="0.25">
      <c r="A170" s="80"/>
      <c r="B170" s="55"/>
      <c r="C170" s="33" t="s">
        <v>41</v>
      </c>
      <c r="D170" s="33"/>
      <c r="E170" s="33"/>
      <c r="F170" s="26" t="s">
        <v>44</v>
      </c>
      <c r="G170" s="6">
        <v>1</v>
      </c>
      <c r="H170" s="6">
        <v>1</v>
      </c>
      <c r="I170" s="6">
        <v>1</v>
      </c>
      <c r="J170" s="6">
        <v>236543.5</v>
      </c>
      <c r="K170" s="6">
        <f>G170*J170</f>
        <v>236543.5</v>
      </c>
      <c r="L170" s="6">
        <f>H170*J170</f>
        <v>236543.5</v>
      </c>
      <c r="M170" s="6">
        <f>I170*J170</f>
        <v>236543.5</v>
      </c>
    </row>
    <row r="171" spans="1:13" x14ac:dyDescent="0.25">
      <c r="A171" s="80"/>
      <c r="B171" s="47" t="s">
        <v>46</v>
      </c>
      <c r="C171" s="38"/>
      <c r="D171" s="37"/>
      <c r="E171" s="37"/>
      <c r="F171" s="37"/>
      <c r="G171" s="37"/>
      <c r="H171" s="37"/>
      <c r="I171" s="37"/>
      <c r="J171" s="36"/>
      <c r="K171" s="6"/>
      <c r="L171" s="6"/>
      <c r="M171" s="6"/>
    </row>
    <row r="172" spans="1:13" ht="47.25" customHeight="1" x14ac:dyDescent="0.25">
      <c r="A172" s="80"/>
      <c r="B172" s="47"/>
      <c r="C172" s="33" t="s">
        <v>47</v>
      </c>
      <c r="D172" s="33"/>
      <c r="E172" s="33"/>
      <c r="F172" s="26" t="s">
        <v>48</v>
      </c>
      <c r="G172" s="6">
        <v>8</v>
      </c>
      <c r="H172" s="6">
        <v>8</v>
      </c>
      <c r="I172" s="6">
        <v>8</v>
      </c>
      <c r="J172" s="6">
        <v>69527.55</v>
      </c>
      <c r="K172" s="6">
        <f>G172*J172</f>
        <v>556220.4</v>
      </c>
      <c r="L172" s="6">
        <f>H172*J172</f>
        <v>556220.4</v>
      </c>
      <c r="M172" s="6">
        <f>I172*J172</f>
        <v>556220.4</v>
      </c>
    </row>
    <row r="173" spans="1:13" ht="21" x14ac:dyDescent="0.25">
      <c r="A173" s="81"/>
      <c r="B173" s="11" t="s">
        <v>49</v>
      </c>
      <c r="C173" s="34" t="s">
        <v>69</v>
      </c>
      <c r="D173" s="34"/>
      <c r="E173" s="34"/>
      <c r="F173" s="26" t="s">
        <v>50</v>
      </c>
      <c r="G173" s="6">
        <v>20</v>
      </c>
      <c r="H173" s="6">
        <v>20</v>
      </c>
      <c r="I173" s="6">
        <v>20</v>
      </c>
      <c r="J173" s="6"/>
      <c r="K173" s="6">
        <f>G173*J173</f>
        <v>0</v>
      </c>
      <c r="L173" s="6">
        <f>H173*J173</f>
        <v>0</v>
      </c>
      <c r="M173" s="6">
        <f>I173*J173</f>
        <v>0</v>
      </c>
    </row>
    <row r="174" spans="1:13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x14ac:dyDescent="0.25">
      <c r="A175" s="85" t="s">
        <v>60</v>
      </c>
      <c r="B175" s="88"/>
      <c r="C175" s="89"/>
      <c r="D175" s="89"/>
      <c r="E175" s="89"/>
      <c r="F175" s="89"/>
      <c r="G175" s="89"/>
      <c r="H175" s="89"/>
      <c r="I175" s="89"/>
      <c r="J175" s="90"/>
      <c r="K175" s="10">
        <f>K177+K178</f>
        <v>5311837.4399999995</v>
      </c>
      <c r="L175" s="10">
        <f>L177+L178</f>
        <v>5311837.4399999995</v>
      </c>
      <c r="M175" s="10">
        <f>M177+M178</f>
        <v>5311837.4399999995</v>
      </c>
    </row>
    <row r="176" spans="1:13" x14ac:dyDescent="0.25">
      <c r="A176" s="86"/>
      <c r="B176" s="54" t="s">
        <v>61</v>
      </c>
      <c r="C176" s="34"/>
      <c r="D176" s="34"/>
      <c r="E176" s="34"/>
      <c r="F176" s="34"/>
      <c r="G176" s="34"/>
      <c r="H176" s="34"/>
      <c r="I176" s="34"/>
      <c r="J176" s="34"/>
      <c r="K176" s="6"/>
      <c r="L176" s="6"/>
      <c r="M176" s="6"/>
    </row>
    <row r="177" spans="1:13" ht="22.5" customHeight="1" x14ac:dyDescent="0.25">
      <c r="A177" s="86"/>
      <c r="B177" s="55"/>
      <c r="C177" s="34" t="s">
        <v>69</v>
      </c>
      <c r="D177" s="34"/>
      <c r="E177" s="34"/>
      <c r="F177" s="26" t="s">
        <v>19</v>
      </c>
      <c r="G177" s="6">
        <v>134784</v>
      </c>
      <c r="H177" s="6">
        <v>134784</v>
      </c>
      <c r="I177" s="6">
        <v>134784</v>
      </c>
      <c r="J177" s="6">
        <v>39.409999999999997</v>
      </c>
      <c r="K177" s="6">
        <f>G177*J177</f>
        <v>5311837.4399999995</v>
      </c>
      <c r="L177" s="6">
        <f>H177*J177</f>
        <v>5311837.4399999995</v>
      </c>
      <c r="M177" s="6">
        <f>I177*J177</f>
        <v>5311837.4399999995</v>
      </c>
    </row>
    <row r="178" spans="1:13" ht="21" x14ac:dyDescent="0.25">
      <c r="A178" s="87"/>
      <c r="B178" s="11" t="s">
        <v>49</v>
      </c>
      <c r="C178" s="34" t="s">
        <v>69</v>
      </c>
      <c r="D178" s="34"/>
      <c r="E178" s="34"/>
      <c r="F178" s="26" t="s">
        <v>50</v>
      </c>
      <c r="G178" s="6">
        <v>162</v>
      </c>
      <c r="H178" s="6">
        <v>162</v>
      </c>
      <c r="I178" s="6">
        <v>162</v>
      </c>
      <c r="J178" s="6"/>
      <c r="K178" s="6">
        <f>G178*J178</f>
        <v>0</v>
      </c>
      <c r="L178" s="6">
        <f>H178*J178</f>
        <v>0</v>
      </c>
      <c r="M178" s="6">
        <f>I178*J178</f>
        <v>0</v>
      </c>
    </row>
    <row r="179" spans="1:13" ht="19.5" customHeight="1" x14ac:dyDescent="0.25">
      <c r="A179" s="85" t="s">
        <v>62</v>
      </c>
      <c r="B179" s="88"/>
      <c r="C179" s="89"/>
      <c r="D179" s="89"/>
      <c r="E179" s="89"/>
      <c r="F179" s="89"/>
      <c r="G179" s="89"/>
      <c r="H179" s="89"/>
      <c r="I179" s="89"/>
      <c r="J179" s="90"/>
      <c r="K179" s="10">
        <f>K181+K182+K183+K184</f>
        <v>5547463.9000000004</v>
      </c>
      <c r="L179" s="10">
        <f>L181+L182+L183+L184</f>
        <v>5547463.9000000004</v>
      </c>
      <c r="M179" s="10">
        <f>M181+M182+M183+M184</f>
        <v>5547463.9000000004</v>
      </c>
    </row>
    <row r="180" spans="1:13" x14ac:dyDescent="0.25">
      <c r="A180" s="86"/>
      <c r="B180" s="54" t="s">
        <v>64</v>
      </c>
      <c r="C180" s="34"/>
      <c r="D180" s="34"/>
      <c r="E180" s="34"/>
      <c r="F180" s="34"/>
      <c r="G180" s="34"/>
      <c r="H180" s="34"/>
      <c r="I180" s="34"/>
      <c r="J180" s="34"/>
      <c r="K180" s="6"/>
      <c r="L180" s="6"/>
      <c r="M180" s="6"/>
    </row>
    <row r="181" spans="1:13" ht="146.25" customHeight="1" x14ac:dyDescent="0.25">
      <c r="A181" s="86"/>
      <c r="B181" s="55"/>
      <c r="C181" s="33" t="s">
        <v>65</v>
      </c>
      <c r="D181" s="33"/>
      <c r="E181" s="33"/>
      <c r="F181" s="26" t="s">
        <v>66</v>
      </c>
      <c r="G181" s="6">
        <v>130</v>
      </c>
      <c r="H181" s="6">
        <v>130</v>
      </c>
      <c r="I181" s="6">
        <v>130</v>
      </c>
      <c r="J181" s="6">
        <v>22317.79</v>
      </c>
      <c r="K181" s="31">
        <f>G181*J181</f>
        <v>2901312.7</v>
      </c>
      <c r="L181" s="31">
        <f>H181*J181</f>
        <v>2901312.7</v>
      </c>
      <c r="M181" s="31">
        <f>I181*J181</f>
        <v>2901312.7</v>
      </c>
    </row>
    <row r="182" spans="1:13" ht="92.25" customHeight="1" x14ac:dyDescent="0.25">
      <c r="A182" s="86"/>
      <c r="B182" s="2" t="s">
        <v>68</v>
      </c>
      <c r="C182" s="33" t="s">
        <v>65</v>
      </c>
      <c r="D182" s="33"/>
      <c r="E182" s="33"/>
      <c r="F182" s="26" t="s">
        <v>66</v>
      </c>
      <c r="G182" s="6">
        <v>50</v>
      </c>
      <c r="H182" s="6">
        <v>50</v>
      </c>
      <c r="I182" s="6">
        <v>50</v>
      </c>
      <c r="J182" s="30">
        <v>3466.86</v>
      </c>
      <c r="K182" s="6">
        <f>G182*J182</f>
        <v>173343</v>
      </c>
      <c r="L182" s="31">
        <f>H182*J182</f>
        <v>173343</v>
      </c>
      <c r="M182" s="31">
        <f>I182*J182</f>
        <v>173343</v>
      </c>
    </row>
    <row r="183" spans="1:13" ht="135.75" customHeight="1" x14ac:dyDescent="0.25">
      <c r="A183" s="86"/>
      <c r="B183" s="2" t="s">
        <v>67</v>
      </c>
      <c r="C183" s="33" t="s">
        <v>65</v>
      </c>
      <c r="D183" s="33"/>
      <c r="E183" s="33"/>
      <c r="F183" s="26" t="s">
        <v>66</v>
      </c>
      <c r="G183" s="6">
        <v>30</v>
      </c>
      <c r="H183" s="6">
        <v>30</v>
      </c>
      <c r="I183" s="6">
        <v>30</v>
      </c>
      <c r="J183" s="6">
        <v>3986.27</v>
      </c>
      <c r="K183" s="31">
        <f>G183*J183</f>
        <v>119588.1</v>
      </c>
      <c r="L183" s="31">
        <f>H183*J183</f>
        <v>119588.1</v>
      </c>
      <c r="M183" s="31">
        <f>I183*J183</f>
        <v>119588.1</v>
      </c>
    </row>
    <row r="184" spans="1:13" ht="24.75" customHeight="1" x14ac:dyDescent="0.25">
      <c r="A184" s="9"/>
      <c r="B184" s="11" t="s">
        <v>49</v>
      </c>
      <c r="C184" s="34" t="s">
        <v>69</v>
      </c>
      <c r="D184" s="34"/>
      <c r="E184" s="34"/>
      <c r="F184" s="26" t="s">
        <v>50</v>
      </c>
      <c r="G184" s="6">
        <v>735</v>
      </c>
      <c r="H184" s="6">
        <v>735</v>
      </c>
      <c r="I184" s="6">
        <v>735</v>
      </c>
      <c r="J184" s="6">
        <v>3201.66</v>
      </c>
      <c r="K184" s="31">
        <f>G184*J184</f>
        <v>2353220.1</v>
      </c>
      <c r="L184" s="31">
        <f>H184*J184</f>
        <v>2353220.1</v>
      </c>
      <c r="M184" s="31">
        <f>I184*J184</f>
        <v>2353220.1</v>
      </c>
    </row>
    <row r="185" spans="1:13" ht="18" customHeight="1" x14ac:dyDescent="0.25">
      <c r="A185" s="77" t="s">
        <v>63</v>
      </c>
      <c r="B185" s="76"/>
      <c r="C185" s="76"/>
      <c r="D185" s="76"/>
      <c r="E185" s="76"/>
      <c r="F185" s="76"/>
      <c r="G185" s="76"/>
      <c r="H185" s="76"/>
      <c r="I185" s="76"/>
      <c r="J185" s="76"/>
      <c r="K185" s="10">
        <f>K186</f>
        <v>5100296.3899999997</v>
      </c>
      <c r="L185" s="10">
        <f>L186</f>
        <v>5100296.3899999997</v>
      </c>
      <c r="M185" s="10">
        <f>M186</f>
        <v>5100296.3899999997</v>
      </c>
    </row>
    <row r="186" spans="1:13" ht="79.5" customHeight="1" x14ac:dyDescent="0.25">
      <c r="A186" s="77"/>
      <c r="B186" s="2" t="s">
        <v>70</v>
      </c>
      <c r="C186" s="33" t="s">
        <v>72</v>
      </c>
      <c r="D186" s="33"/>
      <c r="E186" s="33"/>
      <c r="F186" s="26" t="s">
        <v>71</v>
      </c>
      <c r="G186" s="6">
        <v>763</v>
      </c>
      <c r="H186" s="6">
        <v>763</v>
      </c>
      <c r="I186" s="6">
        <v>763</v>
      </c>
      <c r="J186" s="6">
        <v>6684.53</v>
      </c>
      <c r="K186" s="6">
        <f>G186*J186</f>
        <v>5100296.3899999997</v>
      </c>
      <c r="L186" s="6">
        <f>H186*J186</f>
        <v>5100296.3899999997</v>
      </c>
      <c r="M186" s="6">
        <f>I186*J186</f>
        <v>5100296.3899999997</v>
      </c>
    </row>
  </sheetData>
  <mergeCells count="236">
    <mergeCell ref="C182:E182"/>
    <mergeCell ref="C178:E178"/>
    <mergeCell ref="H1:M1"/>
    <mergeCell ref="I2:M3"/>
    <mergeCell ref="A4:M4"/>
    <mergeCell ref="A179:A183"/>
    <mergeCell ref="B179:J179"/>
    <mergeCell ref="B180:B181"/>
    <mergeCell ref="C180:J180"/>
    <mergeCell ref="C181:E181"/>
    <mergeCell ref="C183:E183"/>
    <mergeCell ref="A185:A186"/>
    <mergeCell ref="B185:J185"/>
    <mergeCell ref="C186:E186"/>
    <mergeCell ref="C173:E173"/>
    <mergeCell ref="A175:A178"/>
    <mergeCell ref="B175:J175"/>
    <mergeCell ref="B176:B177"/>
    <mergeCell ref="C176:J176"/>
    <mergeCell ref="C177:E177"/>
    <mergeCell ref="C184:E184"/>
    <mergeCell ref="B167:B170"/>
    <mergeCell ref="C167:J167"/>
    <mergeCell ref="C168:E168"/>
    <mergeCell ref="C170:E170"/>
    <mergeCell ref="B171:B172"/>
    <mergeCell ref="C171:J171"/>
    <mergeCell ref="C172:E172"/>
    <mergeCell ref="C160:J160"/>
    <mergeCell ref="C161:E161"/>
    <mergeCell ref="C169:E169"/>
    <mergeCell ref="C162:E162"/>
    <mergeCell ref="A163:A173"/>
    <mergeCell ref="B163:J163"/>
    <mergeCell ref="B164:B166"/>
    <mergeCell ref="C164:J164"/>
    <mergeCell ref="C165:E165"/>
    <mergeCell ref="C166:E166"/>
    <mergeCell ref="C159:E159"/>
    <mergeCell ref="C154:E154"/>
    <mergeCell ref="A155:A162"/>
    <mergeCell ref="B155:J155"/>
    <mergeCell ref="B156:B157"/>
    <mergeCell ref="C156:J156"/>
    <mergeCell ref="C157:E157"/>
    <mergeCell ref="B158:B159"/>
    <mergeCell ref="C158:J158"/>
    <mergeCell ref="B160:B161"/>
    <mergeCell ref="C149:E149"/>
    <mergeCell ref="C142:E142"/>
    <mergeCell ref="B152:B153"/>
    <mergeCell ref="C152:J152"/>
    <mergeCell ref="C153:E153"/>
    <mergeCell ref="C150:E150"/>
    <mergeCell ref="C151:E151"/>
    <mergeCell ref="C135:E135"/>
    <mergeCell ref="A143:A154"/>
    <mergeCell ref="B143:J143"/>
    <mergeCell ref="B144:B146"/>
    <mergeCell ref="C144:J144"/>
    <mergeCell ref="C145:E145"/>
    <mergeCell ref="C146:E146"/>
    <mergeCell ref="B147:B151"/>
    <mergeCell ref="C147:J147"/>
    <mergeCell ref="C148:E148"/>
    <mergeCell ref="C133:J133"/>
    <mergeCell ref="C139:J139"/>
    <mergeCell ref="C140:E140"/>
    <mergeCell ref="C141:E141"/>
    <mergeCell ref="C128:E128"/>
    <mergeCell ref="C131:E131"/>
    <mergeCell ref="C134:E134"/>
    <mergeCell ref="C136:E136"/>
    <mergeCell ref="C137:E137"/>
    <mergeCell ref="C138:E138"/>
    <mergeCell ref="C123:E123"/>
    <mergeCell ref="B139:B141"/>
    <mergeCell ref="A125:A142"/>
    <mergeCell ref="B125:J125"/>
    <mergeCell ref="B126:B132"/>
    <mergeCell ref="C126:J126"/>
    <mergeCell ref="C127:E127"/>
    <mergeCell ref="C129:E129"/>
    <mergeCell ref="C132:E132"/>
    <mergeCell ref="B133:B138"/>
    <mergeCell ref="C117:E117"/>
    <mergeCell ref="A107:A124"/>
    <mergeCell ref="B108:B112"/>
    <mergeCell ref="B107:J107"/>
    <mergeCell ref="C108:J108"/>
    <mergeCell ref="C113:J113"/>
    <mergeCell ref="B113:B120"/>
    <mergeCell ref="C121:J121"/>
    <mergeCell ref="B121:B123"/>
    <mergeCell ref="C122:E122"/>
    <mergeCell ref="C109:E109"/>
    <mergeCell ref="C111:E111"/>
    <mergeCell ref="C112:E112"/>
    <mergeCell ref="C114:E114"/>
    <mergeCell ref="C110:E110"/>
    <mergeCell ref="C124:E124"/>
    <mergeCell ref="C116:E116"/>
    <mergeCell ref="C118:E118"/>
    <mergeCell ref="C119:E119"/>
    <mergeCell ref="C120:E120"/>
    <mergeCell ref="A7:A10"/>
    <mergeCell ref="C12:E12"/>
    <mergeCell ref="G7:I8"/>
    <mergeCell ref="C7:E11"/>
    <mergeCell ref="B7:B10"/>
    <mergeCell ref="F7:F10"/>
    <mergeCell ref="K7:M8"/>
    <mergeCell ref="B13:J13"/>
    <mergeCell ref="A13:A25"/>
    <mergeCell ref="J7:J10"/>
    <mergeCell ref="C15:E15"/>
    <mergeCell ref="C20:E20"/>
    <mergeCell ref="C18:E18"/>
    <mergeCell ref="C22:E22"/>
    <mergeCell ref="B14:B18"/>
    <mergeCell ref="C14:J14"/>
    <mergeCell ref="B19:B25"/>
    <mergeCell ref="C19:J19"/>
    <mergeCell ref="C25:E25"/>
    <mergeCell ref="C16:E16"/>
    <mergeCell ref="C17:E17"/>
    <mergeCell ref="A26:A28"/>
    <mergeCell ref="B26:J26"/>
    <mergeCell ref="C27:E27"/>
    <mergeCell ref="C28:E28"/>
    <mergeCell ref="A29:A42"/>
    <mergeCell ref="B36:B42"/>
    <mergeCell ref="C42:E42"/>
    <mergeCell ref="B29:J29"/>
    <mergeCell ref="B30:B34"/>
    <mergeCell ref="C30:J30"/>
    <mergeCell ref="C31:E31"/>
    <mergeCell ref="C34:E34"/>
    <mergeCell ref="C47:E47"/>
    <mergeCell ref="B48:B53"/>
    <mergeCell ref="C48:J48"/>
    <mergeCell ref="C49:E49"/>
    <mergeCell ref="C41:E41"/>
    <mergeCell ref="C35:E35"/>
    <mergeCell ref="C50:E50"/>
    <mergeCell ref="C51:E51"/>
    <mergeCell ref="C53:E53"/>
    <mergeCell ref="C52:E52"/>
    <mergeCell ref="A43:A53"/>
    <mergeCell ref="B43:J43"/>
    <mergeCell ref="B44:B46"/>
    <mergeCell ref="C44:J44"/>
    <mergeCell ref="C45:E45"/>
    <mergeCell ref="C46:E46"/>
    <mergeCell ref="A54:A61"/>
    <mergeCell ref="B54:J54"/>
    <mergeCell ref="B55:B57"/>
    <mergeCell ref="C55:J55"/>
    <mergeCell ref="C56:E56"/>
    <mergeCell ref="C57:E57"/>
    <mergeCell ref="B58:B61"/>
    <mergeCell ref="C58:J58"/>
    <mergeCell ref="C59:E59"/>
    <mergeCell ref="C60:E60"/>
    <mergeCell ref="A62:A71"/>
    <mergeCell ref="B62:J62"/>
    <mergeCell ref="B63:B65"/>
    <mergeCell ref="C63:J63"/>
    <mergeCell ref="C64:E64"/>
    <mergeCell ref="C65:E65"/>
    <mergeCell ref="C66:E66"/>
    <mergeCell ref="B67:B71"/>
    <mergeCell ref="C67:J67"/>
    <mergeCell ref="C80:E80"/>
    <mergeCell ref="C68:E68"/>
    <mergeCell ref="C69:E69"/>
    <mergeCell ref="C70:E70"/>
    <mergeCell ref="C71:E71"/>
    <mergeCell ref="C61:E61"/>
    <mergeCell ref="B73:B75"/>
    <mergeCell ref="C73:J73"/>
    <mergeCell ref="C74:E74"/>
    <mergeCell ref="C75:E75"/>
    <mergeCell ref="C76:E76"/>
    <mergeCell ref="B77:B81"/>
    <mergeCell ref="C77:J77"/>
    <mergeCell ref="C78:E78"/>
    <mergeCell ref="C81:E81"/>
    <mergeCell ref="C79:E79"/>
    <mergeCell ref="A82:A88"/>
    <mergeCell ref="B82:J82"/>
    <mergeCell ref="B83:B85"/>
    <mergeCell ref="C83:J83"/>
    <mergeCell ref="C84:E84"/>
    <mergeCell ref="C85:E85"/>
    <mergeCell ref="B86:B88"/>
    <mergeCell ref="A72:A81"/>
    <mergeCell ref="B72:J72"/>
    <mergeCell ref="A89:A95"/>
    <mergeCell ref="B89:J89"/>
    <mergeCell ref="B90:B92"/>
    <mergeCell ref="C90:J90"/>
    <mergeCell ref="C91:E91"/>
    <mergeCell ref="C92:E92"/>
    <mergeCell ref="B93:B95"/>
    <mergeCell ref="C94:E94"/>
    <mergeCell ref="A96:A105"/>
    <mergeCell ref="B96:J96"/>
    <mergeCell ref="B97:B99"/>
    <mergeCell ref="C97:J97"/>
    <mergeCell ref="C98:E98"/>
    <mergeCell ref="C99:E99"/>
    <mergeCell ref="C100:E100"/>
    <mergeCell ref="B101:B105"/>
    <mergeCell ref="C104:E104"/>
    <mergeCell ref="C101:J101"/>
    <mergeCell ref="C115:E115"/>
    <mergeCell ref="C105:E105"/>
    <mergeCell ref="C21:E21"/>
    <mergeCell ref="C23:E23"/>
    <mergeCell ref="C24:E24"/>
    <mergeCell ref="C32:E32"/>
    <mergeCell ref="C86:J86"/>
    <mergeCell ref="C87:E87"/>
    <mergeCell ref="C88:E88"/>
    <mergeCell ref="C102:E102"/>
    <mergeCell ref="C130:E130"/>
    <mergeCell ref="C33:E33"/>
    <mergeCell ref="C38:E38"/>
    <mergeCell ref="C40:E40"/>
    <mergeCell ref="C36:J36"/>
    <mergeCell ref="C37:E37"/>
    <mergeCell ref="C39:E39"/>
    <mergeCell ref="C93:J93"/>
    <mergeCell ref="C95:E95"/>
    <mergeCell ref="C103:E103"/>
  </mergeCells>
  <phoneticPr fontId="0" type="noConversion"/>
  <pageMargins left="0.75" right="0.75" top="1" bottom="1" header="0.5" footer="0.5"/>
  <pageSetup paperSize="9" scale="67" orientation="landscape" r:id="rId1"/>
  <headerFooter alignWithMargins="0"/>
  <rowBreaks count="5" manualBreakCount="5">
    <brk id="25" max="16383" man="1"/>
    <brk id="100" max="16383" man="1"/>
    <brk id="120" max="16383" man="1"/>
    <brk id="154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2017-06-28T07:07:08Z</cp:lastPrinted>
  <dcterms:created xsi:type="dcterms:W3CDTF">1996-10-08T23:32:33Z</dcterms:created>
  <dcterms:modified xsi:type="dcterms:W3CDTF">2017-06-29T05:38:13Z</dcterms:modified>
</cp:coreProperties>
</file>